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<sst xmlns="http://schemas.openxmlformats.org/spreadsheetml/2006/main" count="61" uniqueCount="44">
  <si>
    <t>2022年8月-9月各线路补贴资金表</t>
  </si>
  <si>
    <t>序号</t>
  </si>
  <si>
    <t>公司名称</t>
  </si>
  <si>
    <t>线路名称</t>
  </si>
  <si>
    <t>8-9月行驶里程总数（KM)</t>
  </si>
  <si>
    <t>核减后公里数
(KM)</t>
  </si>
  <si>
    <t>车公里补贴金额（元）</t>
  </si>
  <si>
    <t>补贴金额
（元）</t>
  </si>
  <si>
    <t>各公司金额
（元）</t>
  </si>
  <si>
    <t>博罗城乡公共汽车有限公司</t>
  </si>
  <si>
    <t>1路</t>
  </si>
  <si>
    <t>3路</t>
  </si>
  <si>
    <t>4路</t>
  </si>
  <si>
    <t>5路</t>
  </si>
  <si>
    <t>L6路</t>
  </si>
  <si>
    <t>L6B路</t>
  </si>
  <si>
    <t>城乡</t>
  </si>
  <si>
    <t>博罗县莞惠通汽车运输有限公司</t>
  </si>
  <si>
    <t>莞惠通1路</t>
  </si>
  <si>
    <t>莞惠通2路</t>
  </si>
  <si>
    <t>莞惠通12路</t>
  </si>
  <si>
    <t>莞惠通16路</t>
  </si>
  <si>
    <t>莞惠通</t>
  </si>
  <si>
    <t>惠州市汽车运输集团有限公司博罗分公司</t>
  </si>
  <si>
    <t>柏塘线88路</t>
  </si>
  <si>
    <t>横河线68路</t>
  </si>
  <si>
    <t>园洲线32路</t>
  </si>
  <si>
    <t>33路</t>
  </si>
  <si>
    <t>汽运</t>
  </si>
  <si>
    <t>博罗县联通公交运输有限公司</t>
  </si>
  <si>
    <t>368线</t>
  </si>
  <si>
    <t>168线</t>
  </si>
  <si>
    <t>268线</t>
  </si>
  <si>
    <t>128线</t>
  </si>
  <si>
    <t>联通</t>
  </si>
  <si>
    <t>博罗县粤通运输有限公司</t>
  </si>
  <si>
    <t>粤通222路</t>
  </si>
  <si>
    <t>粤通223路</t>
  </si>
  <si>
    <t>粤通223B</t>
  </si>
  <si>
    <t>粤通</t>
  </si>
  <si>
    <t>博罗县长江汽车客运有限公司</t>
  </si>
  <si>
    <t>66路</t>
  </si>
  <si>
    <t>68路</t>
  </si>
  <si>
    <t>长江</t>
  </si>
</sst>
</file>

<file path=xl/styles.xml><?xml version="1.0" encoding="utf-8"?>
<styleSheet xmlns="http://schemas.openxmlformats.org/spreadsheetml/2006/main">
  <numFmts count="9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#,##0_ "/>
    <numFmt numFmtId="178" formatCode="0.00_ "/>
    <numFmt numFmtId="179" formatCode="0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7" fontId="0" fillId="3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7" fontId="0" fillId="4" borderId="1" xfId="0" applyNumberFormat="1" applyFill="1" applyBorder="1" applyAlignment="1">
      <alignment horizontal="center" vertical="center"/>
    </xf>
    <xf numFmtId="7" fontId="0" fillId="0" borderId="1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7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zoomScale="115" zoomScaleNormal="115" workbookViewId="0">
      <selection activeCell="F21" sqref="F21"/>
    </sheetView>
  </sheetViews>
  <sheetFormatPr defaultColWidth="9" defaultRowHeight="13.5"/>
  <cols>
    <col min="1" max="1" width="6.375" customWidth="1"/>
    <col min="2" max="2" width="39.125" customWidth="1"/>
    <col min="3" max="3" width="11" customWidth="1"/>
    <col min="4" max="4" width="17.0666666666667" customWidth="1"/>
    <col min="5" max="5" width="16.5" customWidth="1"/>
    <col min="6" max="6" width="13.8083333333333" customWidth="1"/>
    <col min="7" max="8" width="15.875" customWidth="1"/>
    <col min="9" max="9" width="7" style="1" customWidth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1"/>
    </row>
    <row r="2" ht="41" customHeight="1" spans="1:9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17"/>
    </row>
    <row r="3" ht="17" customHeight="1" spans="1:9">
      <c r="A3" s="7">
        <v>1</v>
      </c>
      <c r="B3" s="7" t="s">
        <v>9</v>
      </c>
      <c r="C3" s="8" t="s">
        <v>10</v>
      </c>
      <c r="D3" s="9">
        <v>79817.7</v>
      </c>
      <c r="E3" s="9">
        <v>77788</v>
      </c>
      <c r="F3" s="10">
        <v>1.58052957002499</v>
      </c>
      <c r="G3" s="11">
        <f>E3*F3</f>
        <v>122946.234193104</v>
      </c>
      <c r="H3" s="12"/>
      <c r="I3" s="17"/>
    </row>
    <row r="4" ht="17" customHeight="1" spans="1:9">
      <c r="A4" s="7">
        <v>2</v>
      </c>
      <c r="B4" s="7" t="s">
        <v>9</v>
      </c>
      <c r="C4" s="8" t="s">
        <v>11</v>
      </c>
      <c r="D4" s="13">
        <v>5972.5</v>
      </c>
      <c r="E4" s="13">
        <v>5760</v>
      </c>
      <c r="F4" s="10">
        <v>1.58052957002499</v>
      </c>
      <c r="G4" s="11">
        <f t="shared" ref="G3:G25" si="0">E4*F4</f>
        <v>9103.85032334394</v>
      </c>
      <c r="H4" s="12"/>
      <c r="I4" s="17"/>
    </row>
    <row r="5" ht="17" customHeight="1" spans="1:9">
      <c r="A5" s="7">
        <v>3</v>
      </c>
      <c r="B5" s="7" t="s">
        <v>9</v>
      </c>
      <c r="C5" s="8" t="s">
        <v>12</v>
      </c>
      <c r="D5" s="13">
        <v>58569.1</v>
      </c>
      <c r="E5" s="13">
        <v>56087</v>
      </c>
      <c r="F5" s="10">
        <v>1.58052957002499</v>
      </c>
      <c r="G5" s="11">
        <f t="shared" si="0"/>
        <v>88647.1619939916</v>
      </c>
      <c r="H5" s="12"/>
      <c r="I5" s="17"/>
    </row>
    <row r="6" ht="17" customHeight="1" spans="1:9">
      <c r="A6" s="7">
        <v>4</v>
      </c>
      <c r="B6" s="7" t="s">
        <v>9</v>
      </c>
      <c r="C6" s="8" t="s">
        <v>13</v>
      </c>
      <c r="D6" s="13">
        <v>5870.3</v>
      </c>
      <c r="E6" s="13">
        <v>5620</v>
      </c>
      <c r="F6" s="10">
        <v>1.58052957002499</v>
      </c>
      <c r="G6" s="11">
        <f t="shared" si="0"/>
        <v>8882.57618354044</v>
      </c>
      <c r="H6" s="12"/>
      <c r="I6" s="17"/>
    </row>
    <row r="7" ht="17" customHeight="1" spans="1:9">
      <c r="A7" s="7">
        <v>5</v>
      </c>
      <c r="B7" s="7" t="s">
        <v>9</v>
      </c>
      <c r="C7" s="8" t="s">
        <v>14</v>
      </c>
      <c r="D7" s="13">
        <v>87604.8</v>
      </c>
      <c r="E7" s="13">
        <v>84999</v>
      </c>
      <c r="F7" s="10">
        <v>1.58052957002499</v>
      </c>
      <c r="G7" s="11">
        <f t="shared" si="0"/>
        <v>134343.432922554</v>
      </c>
      <c r="H7" s="12"/>
      <c r="I7" s="17"/>
    </row>
    <row r="8" ht="17" customHeight="1" spans="1:9">
      <c r="A8" s="7">
        <v>6</v>
      </c>
      <c r="B8" s="7" t="s">
        <v>9</v>
      </c>
      <c r="C8" s="8" t="s">
        <v>15</v>
      </c>
      <c r="D8" s="13">
        <v>8113</v>
      </c>
      <c r="E8" s="13">
        <v>7839</v>
      </c>
      <c r="F8" s="10">
        <v>1.58052957002499</v>
      </c>
      <c r="G8" s="11">
        <f t="shared" si="0"/>
        <v>12389.7712994259</v>
      </c>
      <c r="H8" s="14">
        <f>SUM(G3:G8)</f>
        <v>376313.02691596</v>
      </c>
      <c r="I8" s="17" t="s">
        <v>16</v>
      </c>
    </row>
    <row r="9" ht="17" customHeight="1" spans="1:9">
      <c r="A9" s="7">
        <v>7</v>
      </c>
      <c r="B9" s="7" t="s">
        <v>17</v>
      </c>
      <c r="C9" s="8" t="s">
        <v>18</v>
      </c>
      <c r="D9" s="13">
        <v>111977.45</v>
      </c>
      <c r="E9" s="13">
        <v>111977.45</v>
      </c>
      <c r="F9" s="10">
        <v>1.58052957002499</v>
      </c>
      <c r="G9" s="11">
        <f t="shared" si="0"/>
        <v>176983.670900995</v>
      </c>
      <c r="H9" s="12"/>
      <c r="I9" s="17"/>
    </row>
    <row r="10" ht="17" customHeight="1" spans="1:9">
      <c r="A10" s="7">
        <v>8</v>
      </c>
      <c r="B10" s="7" t="s">
        <v>17</v>
      </c>
      <c r="C10" s="8" t="s">
        <v>19</v>
      </c>
      <c r="D10" s="13">
        <v>40836.52</v>
      </c>
      <c r="E10" s="13">
        <v>40836.52</v>
      </c>
      <c r="F10" s="10">
        <v>1.58052957002499</v>
      </c>
      <c r="G10" s="11">
        <f t="shared" si="0"/>
        <v>64543.3273969169</v>
      </c>
      <c r="H10" s="12"/>
      <c r="I10" s="17"/>
    </row>
    <row r="11" ht="17" customHeight="1" spans="1:9">
      <c r="A11" s="7">
        <v>9</v>
      </c>
      <c r="B11" s="7" t="s">
        <v>17</v>
      </c>
      <c r="C11" s="8" t="s">
        <v>20</v>
      </c>
      <c r="D11" s="13">
        <v>91468.5</v>
      </c>
      <c r="E11" s="13">
        <v>91468.5</v>
      </c>
      <c r="F11" s="10">
        <v>1.58052957002499</v>
      </c>
      <c r="G11" s="11">
        <f t="shared" si="0"/>
        <v>144568.668975831</v>
      </c>
      <c r="H11" s="12"/>
      <c r="I11" s="17"/>
    </row>
    <row r="12" ht="17" customHeight="1" spans="1:9">
      <c r="A12" s="7">
        <v>10</v>
      </c>
      <c r="B12" s="7" t="s">
        <v>17</v>
      </c>
      <c r="C12" s="8" t="s">
        <v>21</v>
      </c>
      <c r="D12" s="13">
        <v>260254</v>
      </c>
      <c r="E12" s="13">
        <v>229970</v>
      </c>
      <c r="F12" s="10">
        <v>1.58052957002499</v>
      </c>
      <c r="G12" s="11">
        <f t="shared" si="0"/>
        <v>363474.385218647</v>
      </c>
      <c r="H12" s="14">
        <f>SUM(G9:G12)</f>
        <v>749570.052492389</v>
      </c>
      <c r="I12" s="17" t="s">
        <v>22</v>
      </c>
    </row>
    <row r="13" ht="17" customHeight="1" spans="1:9">
      <c r="A13" s="7">
        <v>11</v>
      </c>
      <c r="B13" s="7" t="s">
        <v>23</v>
      </c>
      <c r="C13" s="8" t="s">
        <v>24</v>
      </c>
      <c r="D13" s="13">
        <v>187244.4</v>
      </c>
      <c r="E13" s="13">
        <v>187244.4</v>
      </c>
      <c r="F13" s="10">
        <v>1.58052957002499</v>
      </c>
      <c r="G13" s="11">
        <f t="shared" si="0"/>
        <v>295945.311021587</v>
      </c>
      <c r="H13" s="12"/>
      <c r="I13" s="17"/>
    </row>
    <row r="14" ht="17" customHeight="1" spans="1:9">
      <c r="A14" s="7">
        <v>12</v>
      </c>
      <c r="B14" s="7" t="s">
        <v>23</v>
      </c>
      <c r="C14" s="8" t="s">
        <v>25</v>
      </c>
      <c r="D14" s="13">
        <v>137399.6</v>
      </c>
      <c r="E14" s="13">
        <v>137399.6</v>
      </c>
      <c r="F14" s="10">
        <v>1.58052957002499</v>
      </c>
      <c r="G14" s="11">
        <f t="shared" si="0"/>
        <v>217164.130709606</v>
      </c>
      <c r="H14" s="12"/>
      <c r="I14" s="17"/>
    </row>
    <row r="15" ht="17" customHeight="1" spans="1:9">
      <c r="A15" s="7">
        <v>13</v>
      </c>
      <c r="B15" s="7" t="s">
        <v>23</v>
      </c>
      <c r="C15" s="8" t="s">
        <v>26</v>
      </c>
      <c r="D15" s="13">
        <v>191102.3</v>
      </c>
      <c r="E15" s="13">
        <v>191102.3</v>
      </c>
      <c r="F15" s="10">
        <v>1.58052957002499</v>
      </c>
      <c r="G15" s="11">
        <f t="shared" si="0"/>
        <v>302042.836049787</v>
      </c>
      <c r="H15" s="12"/>
      <c r="I15" s="17"/>
    </row>
    <row r="16" ht="17" customHeight="1" spans="1:9">
      <c r="A16" s="7">
        <v>14</v>
      </c>
      <c r="B16" s="7" t="s">
        <v>23</v>
      </c>
      <c r="C16" s="8" t="s">
        <v>27</v>
      </c>
      <c r="D16" s="13">
        <v>231919.08</v>
      </c>
      <c r="E16" s="13">
        <v>231919.08</v>
      </c>
      <c r="F16" s="10">
        <v>1.58052957002499</v>
      </c>
      <c r="G16" s="11">
        <f t="shared" si="0"/>
        <v>366554.963792991</v>
      </c>
      <c r="H16" s="14">
        <f>SUM(G13:G16)</f>
        <v>1181707.24157397</v>
      </c>
      <c r="I16" s="17" t="s">
        <v>28</v>
      </c>
    </row>
    <row r="17" ht="17" customHeight="1" spans="1:9">
      <c r="A17" s="7">
        <v>15</v>
      </c>
      <c r="B17" s="7" t="s">
        <v>29</v>
      </c>
      <c r="C17" s="8" t="s">
        <v>30</v>
      </c>
      <c r="D17" s="13">
        <v>296280.1</v>
      </c>
      <c r="E17" s="13">
        <v>296280.1</v>
      </c>
      <c r="F17" s="10">
        <v>1.58052957002499</v>
      </c>
      <c r="G17" s="11">
        <f t="shared" si="0"/>
        <v>468279.459059961</v>
      </c>
      <c r="H17" s="15"/>
      <c r="I17" s="17"/>
    </row>
    <row r="18" ht="17" customHeight="1" spans="1:9">
      <c r="A18" s="7">
        <v>16</v>
      </c>
      <c r="B18" s="7" t="s">
        <v>29</v>
      </c>
      <c r="C18" s="8" t="s">
        <v>31</v>
      </c>
      <c r="D18" s="13">
        <v>163856.3</v>
      </c>
      <c r="E18" s="13">
        <v>153705.9</v>
      </c>
      <c r="F18" s="10">
        <v>1.58052957002499</v>
      </c>
      <c r="G18" s="11">
        <f t="shared" si="0"/>
        <v>242936.720037304</v>
      </c>
      <c r="H18" s="15"/>
      <c r="I18" s="17"/>
    </row>
    <row r="19" ht="17" customHeight="1" spans="1:9">
      <c r="A19" s="7">
        <v>17</v>
      </c>
      <c r="B19" s="7" t="s">
        <v>29</v>
      </c>
      <c r="C19" s="8" t="s">
        <v>32</v>
      </c>
      <c r="D19" s="13">
        <v>175516.3</v>
      </c>
      <c r="E19" s="13">
        <v>162340.3</v>
      </c>
      <c r="F19" s="10">
        <v>1.58052957002499</v>
      </c>
      <c r="G19" s="11">
        <f t="shared" si="0"/>
        <v>256583.644556728</v>
      </c>
      <c r="H19" s="15"/>
      <c r="I19" s="17"/>
    </row>
    <row r="20" ht="17" customHeight="1" spans="1:9">
      <c r="A20" s="7">
        <v>18</v>
      </c>
      <c r="B20" s="7" t="s">
        <v>29</v>
      </c>
      <c r="C20" s="8" t="s">
        <v>33</v>
      </c>
      <c r="D20" s="13">
        <v>208878.8</v>
      </c>
      <c r="E20" s="13">
        <v>208878.8</v>
      </c>
      <c r="F20" s="10">
        <v>1.58052957002499</v>
      </c>
      <c r="G20" s="11">
        <f t="shared" si="0"/>
        <v>330139.119951336</v>
      </c>
      <c r="H20" s="14">
        <f>SUM(G17:G20)</f>
        <v>1297938.94360533</v>
      </c>
      <c r="I20" s="17" t="s">
        <v>34</v>
      </c>
    </row>
    <row r="21" ht="17" customHeight="1" spans="1:9">
      <c r="A21" s="7">
        <v>19</v>
      </c>
      <c r="B21" s="7" t="s">
        <v>35</v>
      </c>
      <c r="C21" s="8" t="s">
        <v>36</v>
      </c>
      <c r="D21" s="13">
        <v>261055.3</v>
      </c>
      <c r="E21" s="13">
        <v>181536</v>
      </c>
      <c r="F21" s="10">
        <v>1.58052957002499</v>
      </c>
      <c r="G21" s="11">
        <f t="shared" si="0"/>
        <v>286923.016024057</v>
      </c>
      <c r="H21" s="15"/>
      <c r="I21" s="17"/>
    </row>
    <row r="22" ht="17" customHeight="1" spans="1:9">
      <c r="A22" s="7">
        <v>20</v>
      </c>
      <c r="B22" s="7" t="s">
        <v>35</v>
      </c>
      <c r="C22" s="8" t="s">
        <v>37</v>
      </c>
      <c r="D22" s="13">
        <v>331525.7</v>
      </c>
      <c r="E22" s="13">
        <v>331525.7</v>
      </c>
      <c r="F22" s="10">
        <v>1.58052957002499</v>
      </c>
      <c r="G22" s="11">
        <f t="shared" si="0"/>
        <v>523986.172073234</v>
      </c>
      <c r="H22" s="15"/>
      <c r="I22" s="17"/>
    </row>
    <row r="23" ht="17" customHeight="1" spans="1:9">
      <c r="A23" s="7">
        <v>21</v>
      </c>
      <c r="B23" s="7" t="s">
        <v>35</v>
      </c>
      <c r="C23" s="8" t="s">
        <v>38</v>
      </c>
      <c r="D23" s="13">
        <v>70855</v>
      </c>
      <c r="E23" s="13">
        <v>63504.5</v>
      </c>
      <c r="F23" s="10">
        <v>1.58052957002499</v>
      </c>
      <c r="G23" s="11">
        <f t="shared" si="0"/>
        <v>100370.740079652</v>
      </c>
      <c r="H23" s="14">
        <f>SUM(G21:G23)</f>
        <v>911279.928176942</v>
      </c>
      <c r="I23" s="17" t="s">
        <v>39</v>
      </c>
    </row>
    <row r="24" ht="17" customHeight="1" spans="1:9">
      <c r="A24" s="7">
        <v>22</v>
      </c>
      <c r="B24" s="7" t="s">
        <v>40</v>
      </c>
      <c r="C24" s="8" t="s">
        <v>41</v>
      </c>
      <c r="D24" s="13">
        <v>239931.7</v>
      </c>
      <c r="E24" s="13">
        <v>239931.7</v>
      </c>
      <c r="F24" s="10">
        <v>1.58052957002499</v>
      </c>
      <c r="G24" s="11">
        <f t="shared" si="0"/>
        <v>379219.146636365</v>
      </c>
      <c r="H24" s="15"/>
      <c r="I24" s="17"/>
    </row>
    <row r="25" ht="17" customHeight="1" spans="1:9">
      <c r="A25" s="7">
        <v>23</v>
      </c>
      <c r="B25" s="7" t="s">
        <v>40</v>
      </c>
      <c r="C25" s="8" t="s">
        <v>42</v>
      </c>
      <c r="D25" s="13">
        <v>65782.8</v>
      </c>
      <c r="E25" s="13">
        <v>65782.8</v>
      </c>
      <c r="F25" s="10">
        <v>1.58052957002499</v>
      </c>
      <c r="G25" s="11">
        <f t="shared" si="0"/>
        <v>103971.66059904</v>
      </c>
      <c r="H25" s="14">
        <f>SUM(G24:G25)</f>
        <v>483190.807235405</v>
      </c>
      <c r="I25" s="17" t="s">
        <v>43</v>
      </c>
    </row>
    <row r="26" spans="1:9">
      <c r="A26" s="16"/>
      <c r="B26" s="16"/>
      <c r="C26" s="17"/>
      <c r="D26" s="18">
        <f t="shared" ref="D26:G26" si="1">SUM(D3:D25)</f>
        <v>3311831.25</v>
      </c>
      <c r="E26" s="18">
        <f t="shared" si="1"/>
        <v>3163496.65</v>
      </c>
      <c r="F26" s="17"/>
      <c r="G26" s="19">
        <f t="shared" si="1"/>
        <v>5000000</v>
      </c>
      <c r="H26" s="19">
        <f>SUM(H8,H12,H16,H20,H23,H25)</f>
        <v>5000000</v>
      </c>
      <c r="I26" s="17"/>
    </row>
    <row r="27" spans="1:9">
      <c r="A27" s="16"/>
      <c r="B27" s="16"/>
      <c r="C27" s="17"/>
      <c r="D27" s="17"/>
      <c r="E27" s="20">
        <v>5000000</v>
      </c>
      <c r="F27" s="17"/>
      <c r="G27" s="17"/>
      <c r="H27" s="17"/>
      <c r="I27" s="17"/>
    </row>
    <row r="28" spans="1:9">
      <c r="A28" s="16"/>
      <c r="B28" s="16"/>
      <c r="C28" s="17"/>
      <c r="D28" s="17"/>
      <c r="E28" s="17">
        <f>E27/E26</f>
        <v>1.58052957002499</v>
      </c>
      <c r="F28" s="17"/>
      <c r="G28" s="17"/>
      <c r="H28" s="17"/>
      <c r="I28" s="17"/>
    </row>
  </sheetData>
  <mergeCells count="1">
    <mergeCell ref="A1:H1"/>
  </mergeCells>
  <printOptions horizontalCentered="1"/>
  <pageMargins left="0.393055555555556" right="0.196527777777778" top="0.39305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刘菁菁</dc:creator>
  <cp:lastModifiedBy>Yogurt。</cp:lastModifiedBy>
  <dcterms:created xsi:type="dcterms:W3CDTF">2022-10-20T07:21:00Z</dcterms:created>
  <dcterms:modified xsi:type="dcterms:W3CDTF">2022-10-20T09:36:45Z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726C5CE0DE1E4FE5BCB41A0A0F15D6E2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