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<sst xmlns="http://schemas.openxmlformats.org/spreadsheetml/2006/main" count="101" uniqueCount="97">
  <si>
    <t>附件</t>
  </si>
  <si>
    <t>2022年1月-10月十件民生实事支出落实情况表</t>
  </si>
  <si>
    <t>填报单位：博罗县财政局</t>
  </si>
  <si>
    <t>单位：万元</t>
  </si>
  <si>
    <t>序号</t>
  </si>
  <si>
    <t>类别</t>
  </si>
  <si>
    <t>资金安排数
(不含中央和省级安排资金)</t>
  </si>
  <si>
    <t>实际支出数
(不含中央和省级安排资金)</t>
  </si>
  <si>
    <t>进度%</t>
  </si>
  <si>
    <t>未达到时间进度的主要原因</t>
  </si>
  <si>
    <t>省级安排资金
文件</t>
  </si>
  <si>
    <t>省级安排数</t>
  </si>
  <si>
    <t>实际支出数
（省级安排资金）</t>
  </si>
  <si>
    <t>合计</t>
  </si>
  <si>
    <t>一</t>
  </si>
  <si>
    <t>提供优质基础教育，努力让学生“上好学”</t>
  </si>
  <si>
    <t>支持市县集中财力办好基础教育</t>
  </si>
  <si>
    <t>扩增公办中小学、幼儿园学位供给</t>
  </si>
  <si>
    <t>加强教师培训，提升教学水平</t>
  </si>
  <si>
    <t>加强义务教育学校课后服务</t>
  </si>
  <si>
    <t>筑牢校园安全</t>
  </si>
  <si>
    <t>粤财科教[2021]239号</t>
  </si>
  <si>
    <t>二</t>
  </si>
  <si>
    <t>提高困难群众生活救助水平，增强服务可及性</t>
  </si>
  <si>
    <t>（一）困难群众救助</t>
  </si>
  <si>
    <t>使用上级资金</t>
  </si>
  <si>
    <t>粤财社【2021】331号</t>
  </si>
  <si>
    <t>（二）残疾人两项补贴</t>
  </si>
  <si>
    <t>使用省市级资金</t>
  </si>
  <si>
    <t>粤财社〔2021〕251号</t>
  </si>
  <si>
    <t>（三）实施兜底民生服务社会工作“双百工程”全覆盖</t>
  </si>
  <si>
    <t>使用上年结转资金</t>
  </si>
  <si>
    <t>粤财社【2021】252号</t>
  </si>
  <si>
    <t>（四）为困难群众提供便捷高效的法律援助服务</t>
  </si>
  <si>
    <t>三</t>
  </si>
  <si>
    <t>深入实施“粤菜师傅”“广东技工”“南粤家政”三项工程，实现更加充分更高质量就业</t>
  </si>
  <si>
    <t>深入实施“三项工程”技能培训</t>
  </si>
  <si>
    <t>惠财社【2021】197号、214号</t>
  </si>
  <si>
    <t>实施新产业工人职业技能提升工程</t>
  </si>
  <si>
    <t>增加就业岗位，强化就业帮扶</t>
  </si>
  <si>
    <t>四</t>
  </si>
  <si>
    <t>强化疾病预防和就医保障，提升卫生健康水平</t>
  </si>
  <si>
    <t>开展HPV疫苗免费接种</t>
  </si>
  <si>
    <t>惠财社[2021]171号</t>
  </si>
  <si>
    <t>落实门诊医保共济</t>
  </si>
  <si>
    <t>充实农村卫生人才</t>
  </si>
  <si>
    <t>五</t>
  </si>
  <si>
    <t>改善农村人居环境，建设美丽宜居乡村</t>
  </si>
  <si>
    <t>攻坚村内道路建设</t>
  </si>
  <si>
    <t>按进度拨付</t>
  </si>
  <si>
    <t>惠财农【2022】14号</t>
  </si>
  <si>
    <t>开展农贸市场改造和美丽圩镇建设</t>
  </si>
  <si>
    <t>治理农村生活污水和黑臭水体</t>
  </si>
  <si>
    <t>整治农村削坡建房风险</t>
  </si>
  <si>
    <t>项目实施比较慢，还在进行前期工作</t>
  </si>
  <si>
    <t>开展乡村振兴志愿服务</t>
  </si>
  <si>
    <t>六</t>
  </si>
  <si>
    <t>加强生态文明建设，守住绿水青山</t>
  </si>
  <si>
    <t>推进万里碧道建设</t>
  </si>
  <si>
    <t>开展高质量水源林建设</t>
  </si>
  <si>
    <t>推进矿山石场治理复绿</t>
  </si>
  <si>
    <t>按进度拨付（资金安排数含农业股）</t>
  </si>
  <si>
    <t>开展“送法规、送技术”服务企业专题活动</t>
  </si>
  <si>
    <t>七</t>
  </si>
  <si>
    <t>加强历史文化保护传承，丰富群众文化体育生活</t>
  </si>
  <si>
    <t>传承优秀文化</t>
  </si>
  <si>
    <t>用好红色资源</t>
  </si>
  <si>
    <t>因疫情暂未开展</t>
  </si>
  <si>
    <t>推进历史文化遗产保护传承</t>
  </si>
  <si>
    <t>实施古树名木资源保护工程</t>
  </si>
  <si>
    <t>推动体育设施开放</t>
  </si>
  <si>
    <t>做日常体育设施维护</t>
  </si>
  <si>
    <t>粤财科教[2021]211号</t>
  </si>
  <si>
    <t>扩大群众文化品牌活动惠民力度</t>
  </si>
  <si>
    <t>深入开展广东省流动博物馆巡回展览</t>
  </si>
  <si>
    <t>八</t>
  </si>
  <si>
    <t>加强食品安全、交通安全和自然灾害风险监控，保障群众生产生活安全</t>
  </si>
  <si>
    <t>强化食品药品安全监管</t>
  </si>
  <si>
    <t>加强道路安全基础设施建设</t>
  </si>
  <si>
    <t>开展自然灾害综合风险普查</t>
  </si>
  <si>
    <t>推动小型病险水库除险加固</t>
  </si>
  <si>
    <t>惠财农【2021】107号，粤财农【2021】152号</t>
  </si>
  <si>
    <t>九</t>
  </si>
  <si>
    <t>推进保障性租赁住房建设和城镇老旧小区改造，提升城市安居保障水平</t>
  </si>
  <si>
    <t>大力发展保障性租赁住房</t>
  </si>
  <si>
    <t>粤财建[2020]86号、粤财建[2021]70号</t>
  </si>
  <si>
    <t>大力推进城镇老旧小区改造</t>
  </si>
  <si>
    <t>全面开展城镇燃气安全排查整治</t>
  </si>
  <si>
    <t>十</t>
  </si>
  <si>
    <t>深化“数字政府”建设，提供高效便捷的政务服务</t>
  </si>
  <si>
    <t>拓宽跨省通办业务范围</t>
  </si>
  <si>
    <t>推进高频事项“一网办、一次办”</t>
  </si>
  <si>
    <t>加强基层服务设施建设</t>
  </si>
  <si>
    <t>单位未支出</t>
  </si>
  <si>
    <t>注：1.所有数据均为累计完成数。</t>
  </si>
  <si>
    <t xml:space="preserve">    2.对支出进度未达时间进度的，必须填写原因。</t>
  </si>
  <si>
    <t>核校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</si>
</sst>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,##0.00_);[Red]\(#,##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16"/>
      <name val="宋体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b/>
      <sz val="9"/>
      <name val="仿宋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"/>
      <charset val="134"/>
    </font>
    <font>
      <sz val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6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44" applyFont="1" applyAlignment="1" applyProtection="1">
      <alignment horizontal="center" vertical="center"/>
      <protection locked="0"/>
    </xf>
    <xf numFmtId="0" fontId="2" fillId="0" borderId="0" xfId="44" applyAlignment="1" applyProtection="1">
      <alignment vertical="center" wrapText="1"/>
      <protection locked="0"/>
    </xf>
    <xf numFmtId="0" fontId="2" fillId="0" borderId="0" xfId="44" applyAlignment="1" applyProtection="1">
      <alignment horizontal="center" vertical="center" wrapText="1"/>
      <protection locked="0"/>
    </xf>
    <xf numFmtId="10" fontId="2" fillId="0" borderId="0" xfId="44" applyNumberFormat="1" applyAlignment="1" applyProtection="1">
      <alignment horizontal="center" vertical="center" wrapText="1"/>
      <protection locked="0"/>
    </xf>
    <xf numFmtId="0" fontId="2" fillId="0" borderId="0" xfId="44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3" fillId="0" borderId="0" xfId="44" applyFont="1" applyAlignment="1" applyProtection="1">
      <alignment horizontal="left" vertical="center"/>
      <protection locked="0"/>
    </xf>
    <xf numFmtId="10" fontId="3" fillId="0" borderId="0" xfId="44" applyNumberFormat="1" applyFont="1" applyAlignment="1" applyProtection="1">
      <alignment horizontal="left" vertical="center"/>
      <protection locked="0"/>
    </xf>
    <xf numFmtId="0" fontId="4" fillId="0" borderId="0" xfId="44" applyFont="1" applyAlignment="1" applyProtection="1">
      <alignment vertical="center"/>
      <protection locked="0"/>
    </xf>
    <xf numFmtId="0" fontId="4" fillId="0" borderId="0" xfId="44" applyFont="1" applyFill="1" applyBorder="1" applyAlignment="1" applyProtection="1">
      <alignment vertical="center"/>
      <protection locked="0"/>
    </xf>
    <xf numFmtId="0" fontId="5" fillId="0" borderId="0" xfId="44" applyFont="1" applyAlignment="1" applyProtection="1">
      <alignment horizontal="center" vertical="center"/>
      <protection locked="0"/>
    </xf>
    <xf numFmtId="10" fontId="5" fillId="0" borderId="0" xfId="44" applyNumberFormat="1" applyFont="1" applyAlignment="1" applyProtection="1">
      <alignment horizontal="center" vertical="center"/>
      <protection locked="0"/>
    </xf>
    <xf numFmtId="0" fontId="5" fillId="0" borderId="0" xfId="44" applyFont="1" applyAlignment="1" applyProtection="1">
      <alignment horizontal="center" vertical="center" wrapText="1"/>
      <protection locked="0"/>
    </xf>
    <xf numFmtId="0" fontId="6" fillId="0" borderId="1" xfId="44" applyFont="1" applyBorder="1" applyAlignment="1" applyProtection="1">
      <alignment horizontal="left" vertical="center" wrapText="1"/>
      <protection locked="0"/>
    </xf>
    <xf numFmtId="10" fontId="7" fillId="0" borderId="0" xfId="44" applyNumberFormat="1" applyFont="1" applyBorder="1" applyAlignment="1" applyProtection="1">
      <alignment horizontal="right" vertical="center" wrapText="1"/>
      <protection locked="0"/>
    </xf>
    <xf numFmtId="0" fontId="7" fillId="0" borderId="0" xfId="44" applyFont="1" applyBorder="1" applyAlignment="1" applyProtection="1">
      <alignment horizontal="right" vertical="center" wrapText="1"/>
      <protection locked="0"/>
    </xf>
    <xf numFmtId="0" fontId="7" fillId="0" borderId="0" xfId="44" applyFont="1" applyFill="1" applyBorder="1" applyAlignment="1" applyProtection="1">
      <alignment horizontal="right" vertical="center" wrapText="1"/>
      <protection locked="0"/>
    </xf>
    <xf numFmtId="0" fontId="8" fillId="0" borderId="2" xfId="44" applyFont="1" applyBorder="1" applyAlignment="1" applyProtection="1">
      <alignment horizontal="center" vertical="center" wrapText="1"/>
      <protection locked="0"/>
    </xf>
    <xf numFmtId="10" fontId="8" fillId="0" borderId="2" xfId="44" applyNumberFormat="1" applyFont="1" applyBorder="1" applyAlignment="1" applyProtection="1">
      <alignment horizontal="center" vertical="center" wrapText="1"/>
      <protection locked="0"/>
    </xf>
    <xf numFmtId="0" fontId="8" fillId="0" borderId="2" xfId="44" applyFont="1" applyFill="1" applyBorder="1" applyAlignment="1" applyProtection="1">
      <alignment horizontal="center" vertical="center" wrapText="1"/>
      <protection locked="0"/>
    </xf>
    <xf numFmtId="43" fontId="9" fillId="0" borderId="2" xfId="9" applyFont="1" applyFill="1" applyBorder="1" applyAlignment="1" applyProtection="1">
      <alignment vertical="center" wrapText="1"/>
    </xf>
    <xf numFmtId="10" fontId="9" fillId="0" borderId="2" xfId="44" applyNumberFormat="1" applyFont="1" applyFill="1" applyBorder="1" applyAlignment="1" applyProtection="1">
      <alignment vertical="center" wrapText="1"/>
      <protection locked="0"/>
    </xf>
    <xf numFmtId="0" fontId="10" fillId="0" borderId="2" xfId="0" applyFont="1" applyFill="1" applyBorder="1" applyAlignment="1" applyProtection="1">
      <alignment horizontal="left" vertical="center" wrapText="1"/>
      <protection locked="0"/>
    </xf>
    <xf numFmtId="10" fontId="9" fillId="0" borderId="2" xfId="9" applyNumberFormat="1" applyFont="1" applyFill="1" applyBorder="1" applyAlignment="1" applyProtection="1">
      <alignment vertical="center" wrapText="1"/>
      <protection locked="0"/>
    </xf>
    <xf numFmtId="43" fontId="9" fillId="0" borderId="2" xfId="9" applyFont="1" applyFill="1" applyBorder="1" applyAlignment="1" applyProtection="1">
      <alignment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vertical="center" wrapText="1"/>
      <protection locked="0"/>
    </xf>
    <xf numFmtId="43" fontId="12" fillId="0" borderId="2" xfId="9" applyFont="1" applyFill="1" applyBorder="1" applyAlignment="1" applyProtection="1">
      <alignment vertical="center" wrapText="1"/>
      <protection locked="0"/>
    </xf>
    <xf numFmtId="10" fontId="12" fillId="0" borderId="2" xfId="9" applyNumberFormat="1" applyFont="1" applyFill="1" applyBorder="1" applyAlignment="1" applyProtection="1">
      <alignment vertical="center" wrapText="1"/>
      <protection locked="0"/>
    </xf>
    <xf numFmtId="43" fontId="12" fillId="0" borderId="2" xfId="9" applyFont="1" applyFill="1" applyBorder="1" applyAlignment="1" applyProtection="1">
      <alignment vertical="center" wrapText="1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176" fontId="14" fillId="0" borderId="2" xfId="0" applyNumberFormat="1" applyFont="1" applyFill="1" applyBorder="1" applyAlignment="1" applyProtection="1">
      <alignment horizontal="center" vertical="center"/>
      <protection locked="0"/>
    </xf>
    <xf numFmtId="0" fontId="15" fillId="0" borderId="2" xfId="44" applyFont="1" applyBorder="1" applyAlignment="1" applyProtection="1">
      <alignment horizontal="center" vertical="center" wrapText="1"/>
      <protection locked="0"/>
    </xf>
    <xf numFmtId="0" fontId="15" fillId="0" borderId="2" xfId="44" applyFont="1" applyBorder="1" applyAlignment="1" applyProtection="1">
      <alignment vertical="center" wrapText="1"/>
      <protection locked="0"/>
    </xf>
    <xf numFmtId="0" fontId="15" fillId="0" borderId="2" xfId="44" applyFont="1" applyFill="1" applyBorder="1" applyAlignment="1" applyProtection="1">
      <alignment horizontal="center" vertical="center" wrapText="1"/>
      <protection locked="0"/>
    </xf>
    <xf numFmtId="0" fontId="15" fillId="0" borderId="2" xfId="44" applyFont="1" applyFill="1" applyBorder="1" applyAlignment="1" applyProtection="1">
      <alignment vertical="center" wrapText="1"/>
      <protection locked="0"/>
    </xf>
    <xf numFmtId="0" fontId="11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vertical="center" wrapText="1"/>
      <protection locked="0"/>
    </xf>
    <xf numFmtId="43" fontId="16" fillId="0" borderId="2" xfId="9" applyFont="1" applyFill="1" applyBorder="1" applyAlignment="1" applyProtection="1">
      <alignment vertical="center" wrapText="1"/>
      <protection locked="0"/>
    </xf>
    <xf numFmtId="43" fontId="12" fillId="0" borderId="2" xfId="9" applyFont="1" applyFill="1" applyBorder="1" applyAlignment="1" applyProtection="1">
      <alignment horizontal="right" vertical="center" wrapText="1"/>
      <protection locked="0"/>
    </xf>
    <xf numFmtId="0" fontId="15" fillId="0" borderId="0" xfId="0" applyFont="1" applyFill="1" applyBorder="1" applyAlignment="1" applyProtection="1">
      <alignment horizontal="left" vertical="center" wrapText="1"/>
      <protection locked="0"/>
    </xf>
    <xf numFmtId="10" fontId="15" fillId="0" borderId="0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0" xfId="6" applyFont="1" applyFill="1" applyAlignment="1" applyProtection="1">
      <alignment vertical="center" wrapText="1"/>
      <protection locked="0"/>
    </xf>
    <xf numFmtId="0" fontId="17" fillId="0" borderId="0" xfId="44" applyFont="1" applyAlignment="1" applyProtection="1">
      <alignment horizontal="center" vertical="center" wrapText="1"/>
      <protection locked="0"/>
    </xf>
    <xf numFmtId="0" fontId="17" fillId="0" borderId="0" xfId="44" applyFont="1" applyFill="1" applyBorder="1" applyAlignment="1" applyProtection="1">
      <alignment horizontal="center" vertical="center" wrapText="1"/>
      <protection locked="0"/>
    </xf>
    <xf numFmtId="0" fontId="10" fillId="0" borderId="0" xfId="44" applyFont="1" applyAlignment="1" applyProtection="1">
      <alignment horizontal="center" vertical="center" wrapText="1"/>
      <protection locked="0"/>
    </xf>
    <xf numFmtId="0" fontId="17" fillId="2" borderId="0" xfId="44" applyFont="1" applyFill="1" applyAlignment="1" applyProtection="1">
      <alignment horizontal="right" vertical="center" wrapText="1"/>
      <protection locked="0"/>
    </xf>
    <xf numFmtId="10" fontId="17" fillId="0" borderId="0" xfId="44" applyNumberFormat="1" applyFont="1" applyAlignment="1" applyProtection="1">
      <alignment horizontal="center" vertical="center" wrapText="1"/>
      <protection locked="0"/>
    </xf>
    <xf numFmtId="0" fontId="17" fillId="0" borderId="0" xfId="44" applyFont="1" applyFill="1" applyAlignment="1" applyProtection="1">
      <alignment horizontal="right" vertical="center" wrapText="1"/>
      <protection locked="0"/>
    </xf>
    <xf numFmtId="0" fontId="17" fillId="0" borderId="0" xfId="44" applyFont="1" applyAlignment="1" applyProtection="1">
      <alignment vertical="center" wrapText="1"/>
      <protection locked="0"/>
    </xf>
    <xf numFmtId="43" fontId="12" fillId="0" borderId="2" xfId="9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Book2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8月行财、农业市级省十件民生实事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B11" sqref="B11"/>
    </sheetView>
  </sheetViews>
  <sheetFormatPr defaultColWidth="9" defaultRowHeight="15.6"/>
  <cols>
    <col min="1" max="1" width="8.5462962962963" style="1" customWidth="1"/>
    <col min="2" max="2" width="44" style="2" customWidth="1"/>
    <col min="3" max="4" width="12.1851851851852" style="3" customWidth="1"/>
    <col min="5" max="5" width="14" style="4" customWidth="1"/>
    <col min="6" max="6" width="22.9074074074074" style="3" customWidth="1"/>
    <col min="7" max="7" width="17" style="3" customWidth="1"/>
    <col min="8" max="8" width="15.5462962962963" style="5" customWidth="1"/>
    <col min="9" max="9" width="18.6296296296296" style="6" customWidth="1"/>
  </cols>
  <sheetData>
    <row r="1" ht="20.4" spans="1:8">
      <c r="A1" s="7" t="s">
        <v>0</v>
      </c>
      <c r="B1" s="7"/>
      <c r="C1" s="7"/>
      <c r="D1" s="7"/>
      <c r="E1" s="8"/>
      <c r="F1" s="7"/>
      <c r="G1" s="9"/>
      <c r="H1" s="10"/>
    </row>
    <row r="2" ht="25.8" spans="1:9">
      <c r="A2" s="11" t="s">
        <v>1</v>
      </c>
      <c r="B2" s="11"/>
      <c r="C2" s="11"/>
      <c r="D2" s="11"/>
      <c r="E2" s="12"/>
      <c r="F2" s="11"/>
      <c r="G2" s="13"/>
      <c r="H2" s="11"/>
      <c r="I2" s="11"/>
    </row>
    <row r="3" spans="1:9">
      <c r="A3" s="14" t="s">
        <v>2</v>
      </c>
      <c r="B3" s="14"/>
      <c r="E3" s="15"/>
      <c r="F3" s="16"/>
      <c r="G3" s="16"/>
      <c r="H3" s="17"/>
      <c r="I3" s="17" t="s">
        <v>3</v>
      </c>
    </row>
    <row r="4" ht="14.4" spans="1:9">
      <c r="A4" s="18" t="s">
        <v>4</v>
      </c>
      <c r="B4" s="18" t="s">
        <v>5</v>
      </c>
      <c r="C4" s="18" t="s">
        <v>6</v>
      </c>
      <c r="D4" s="18" t="s">
        <v>7</v>
      </c>
      <c r="E4" s="19" t="s">
        <v>8</v>
      </c>
      <c r="F4" s="18" t="s">
        <v>9</v>
      </c>
      <c r="G4" s="18" t="s">
        <v>10</v>
      </c>
      <c r="H4" s="20" t="s">
        <v>11</v>
      </c>
      <c r="I4" s="20" t="s">
        <v>12</v>
      </c>
    </row>
    <row r="5" ht="14.4" spans="1:9">
      <c r="A5" s="18"/>
      <c r="B5" s="18"/>
      <c r="C5" s="18"/>
      <c r="D5" s="18"/>
      <c r="E5" s="19"/>
      <c r="F5" s="18"/>
      <c r="G5" s="18"/>
      <c r="H5" s="20"/>
      <c r="I5" s="20"/>
    </row>
    <row r="6" ht="14.4" spans="1:9">
      <c r="A6" s="18"/>
      <c r="B6" s="18" t="s">
        <v>13</v>
      </c>
      <c r="C6" s="21">
        <f t="shared" ref="C6:I6" si="0">C7+C13+C18+C22+C26+C32+C37+C45+C50+C54</f>
        <v>14786</v>
      </c>
      <c r="D6" s="21">
        <f t="shared" si="0"/>
        <v>11846.828</v>
      </c>
      <c r="E6" s="22">
        <f t="shared" ref="E6:E9" si="1">D6/C6</f>
        <v>0.801219261463546</v>
      </c>
      <c r="F6" s="22"/>
      <c r="G6" s="22"/>
      <c r="H6" s="21">
        <f t="shared" si="0"/>
        <v>10049.33</v>
      </c>
      <c r="I6" s="21">
        <f t="shared" si="0"/>
        <v>8828.3</v>
      </c>
    </row>
    <row r="7" ht="14.4" spans="1:9">
      <c r="A7" s="18" t="s">
        <v>14</v>
      </c>
      <c r="B7" s="23" t="s">
        <v>15</v>
      </c>
      <c r="C7" s="21">
        <f t="shared" ref="C7:I7" si="2">SUM(C8:C12)</f>
        <v>4300</v>
      </c>
      <c r="D7" s="21">
        <f t="shared" si="2"/>
        <v>4283</v>
      </c>
      <c r="E7" s="24">
        <f t="shared" si="1"/>
        <v>0.996046511627907</v>
      </c>
      <c r="F7" s="25"/>
      <c r="G7" s="25"/>
      <c r="H7" s="21">
        <f t="shared" si="2"/>
        <v>69</v>
      </c>
      <c r="I7" s="21">
        <f t="shared" si="2"/>
        <v>69</v>
      </c>
    </row>
    <row r="8" ht="14.4" spans="1:9">
      <c r="A8" s="26">
        <v>1</v>
      </c>
      <c r="B8" s="27" t="s">
        <v>16</v>
      </c>
      <c r="C8" s="28"/>
      <c r="D8" s="28"/>
      <c r="E8" s="29"/>
      <c r="F8" s="28"/>
      <c r="G8" s="28"/>
      <c r="H8" s="28"/>
      <c r="I8" s="28"/>
    </row>
    <row r="9" ht="14.4" spans="1:9">
      <c r="A9" s="26">
        <v>2</v>
      </c>
      <c r="B9" s="27" t="s">
        <v>17</v>
      </c>
      <c r="C9" s="28">
        <v>3000</v>
      </c>
      <c r="D9" s="30">
        <v>2958</v>
      </c>
      <c r="E9" s="29">
        <f t="shared" si="1"/>
        <v>0.986</v>
      </c>
      <c r="F9" s="28"/>
      <c r="G9" s="28"/>
      <c r="H9" s="28"/>
      <c r="I9" s="28"/>
    </row>
    <row r="10" ht="14.4" spans="1:9">
      <c r="A10" s="26">
        <v>3</v>
      </c>
      <c r="B10" s="27" t="s">
        <v>18</v>
      </c>
      <c r="C10" s="28">
        <v>300</v>
      </c>
      <c r="D10" s="28">
        <v>300</v>
      </c>
      <c r="E10" s="29">
        <v>1</v>
      </c>
      <c r="F10" s="28"/>
      <c r="G10" s="28"/>
      <c r="H10" s="28"/>
      <c r="I10" s="28"/>
    </row>
    <row r="11" ht="14.4" spans="1:9">
      <c r="A11" s="26">
        <v>4</v>
      </c>
      <c r="B11" s="27" t="s">
        <v>19</v>
      </c>
      <c r="C11" s="28"/>
      <c r="D11" s="28"/>
      <c r="E11" s="29"/>
      <c r="F11" s="28"/>
      <c r="G11" s="28"/>
      <c r="H11" s="28"/>
      <c r="I11" s="28"/>
    </row>
    <row r="12" ht="24" spans="1:9">
      <c r="A12" s="26">
        <v>5</v>
      </c>
      <c r="B12" s="27" t="s">
        <v>20</v>
      </c>
      <c r="C12" s="28">
        <v>1000</v>
      </c>
      <c r="D12" s="28">
        <v>1025</v>
      </c>
      <c r="E12" s="29">
        <f t="shared" ref="E11:E13" si="3">D12/C12</f>
        <v>1.025</v>
      </c>
      <c r="F12" s="28"/>
      <c r="G12" s="31" t="s">
        <v>21</v>
      </c>
      <c r="H12" s="32">
        <v>69</v>
      </c>
      <c r="I12" s="51">
        <v>69</v>
      </c>
    </row>
    <row r="13" ht="14.4" spans="1:9">
      <c r="A13" s="18" t="s">
        <v>22</v>
      </c>
      <c r="B13" s="23" t="s">
        <v>23</v>
      </c>
      <c r="C13" s="21">
        <f t="shared" ref="C13:I13" si="4">SUM(C14:C17)</f>
        <v>3000</v>
      </c>
      <c r="D13" s="21">
        <f t="shared" si="4"/>
        <v>4477</v>
      </c>
      <c r="E13" s="24">
        <f t="shared" si="3"/>
        <v>1.49233333333333</v>
      </c>
      <c r="F13" s="28"/>
      <c r="G13" s="28"/>
      <c r="H13" s="21">
        <f t="shared" si="4"/>
        <v>8359.9</v>
      </c>
      <c r="I13" s="21">
        <f t="shared" si="4"/>
        <v>7574.9</v>
      </c>
    </row>
    <row r="14" ht="21.6" spans="1:9">
      <c r="A14" s="33">
        <v>6</v>
      </c>
      <c r="B14" s="34" t="s">
        <v>24</v>
      </c>
      <c r="C14" s="28">
        <v>2000</v>
      </c>
      <c r="D14" s="28">
        <v>4329</v>
      </c>
      <c r="E14" s="29">
        <v>2.1645</v>
      </c>
      <c r="F14" s="28" t="s">
        <v>25</v>
      </c>
      <c r="G14" s="28" t="s">
        <v>26</v>
      </c>
      <c r="H14" s="28">
        <v>4976</v>
      </c>
      <c r="I14" s="28">
        <v>4946</v>
      </c>
    </row>
    <row r="15" ht="21.6" spans="1:9">
      <c r="A15" s="33">
        <v>7</v>
      </c>
      <c r="B15" s="34" t="s">
        <v>27</v>
      </c>
      <c r="C15" s="28"/>
      <c r="D15" s="28">
        <v>133</v>
      </c>
      <c r="E15" s="29"/>
      <c r="F15" s="28" t="s">
        <v>28</v>
      </c>
      <c r="G15" s="28" t="s">
        <v>29</v>
      </c>
      <c r="H15" s="28">
        <v>2571.9</v>
      </c>
      <c r="I15" s="28">
        <v>2571.9</v>
      </c>
    </row>
    <row r="16" ht="21.6" spans="1:9">
      <c r="A16" s="35">
        <v>8</v>
      </c>
      <c r="B16" s="36" t="s">
        <v>30</v>
      </c>
      <c r="C16" s="28">
        <v>1000</v>
      </c>
      <c r="D16" s="28">
        <v>15</v>
      </c>
      <c r="E16" s="29">
        <v>0.015</v>
      </c>
      <c r="F16" s="28" t="s">
        <v>31</v>
      </c>
      <c r="G16" s="28" t="s">
        <v>32</v>
      </c>
      <c r="H16" s="28">
        <v>812</v>
      </c>
      <c r="I16" s="28">
        <v>57</v>
      </c>
    </row>
    <row r="17" ht="14.4" spans="1:9">
      <c r="A17" s="35">
        <v>9</v>
      </c>
      <c r="B17" s="36" t="s">
        <v>33</v>
      </c>
      <c r="C17" s="28"/>
      <c r="D17" s="28"/>
      <c r="E17" s="29"/>
      <c r="F17" s="28"/>
      <c r="G17" s="28"/>
      <c r="H17" s="28"/>
      <c r="I17" s="28"/>
    </row>
    <row r="18" ht="21.6" spans="1:9">
      <c r="A18" s="18" t="s">
        <v>34</v>
      </c>
      <c r="B18" s="23" t="s">
        <v>35</v>
      </c>
      <c r="C18" s="21">
        <f t="shared" ref="C18:I18" si="5">SUM(C19:C21)</f>
        <v>40</v>
      </c>
      <c r="D18" s="21">
        <f t="shared" si="5"/>
        <v>29.8</v>
      </c>
      <c r="E18" s="24">
        <f>D18/C18</f>
        <v>0.745</v>
      </c>
      <c r="F18" s="25"/>
      <c r="G18" s="25"/>
      <c r="H18" s="21">
        <f t="shared" si="5"/>
        <v>125.5</v>
      </c>
      <c r="I18" s="21">
        <f t="shared" si="5"/>
        <v>30</v>
      </c>
    </row>
    <row r="19" ht="21.6" spans="1:9">
      <c r="A19" s="37">
        <v>10</v>
      </c>
      <c r="B19" s="38" t="s">
        <v>36</v>
      </c>
      <c r="C19" s="28">
        <v>40</v>
      </c>
      <c r="D19" s="28">
        <v>29.8</v>
      </c>
      <c r="E19" s="29">
        <v>0.745</v>
      </c>
      <c r="F19" s="28"/>
      <c r="G19" s="28" t="s">
        <v>37</v>
      </c>
      <c r="H19" s="28">
        <v>125.5</v>
      </c>
      <c r="I19" s="28">
        <v>30</v>
      </c>
    </row>
    <row r="20" ht="14.4" spans="1:9">
      <c r="A20" s="37">
        <v>11</v>
      </c>
      <c r="B20" s="38" t="s">
        <v>38</v>
      </c>
      <c r="C20" s="28"/>
      <c r="D20" s="28"/>
      <c r="E20" s="29"/>
      <c r="F20" s="28"/>
      <c r="G20" s="28"/>
      <c r="H20" s="28"/>
      <c r="I20" s="28"/>
    </row>
    <row r="21" ht="14.4" spans="1:9">
      <c r="A21" s="37">
        <v>12</v>
      </c>
      <c r="B21" s="38" t="s">
        <v>39</v>
      </c>
      <c r="C21" s="28"/>
      <c r="D21" s="28"/>
      <c r="E21" s="29"/>
      <c r="F21" s="28"/>
      <c r="G21" s="28"/>
      <c r="H21" s="28"/>
      <c r="I21" s="28"/>
    </row>
    <row r="22" ht="14.4" spans="1:9">
      <c r="A22" s="18" t="s">
        <v>40</v>
      </c>
      <c r="B22" s="23" t="s">
        <v>41</v>
      </c>
      <c r="C22" s="21">
        <f t="shared" ref="C22:I22" si="6">SUM(C23:C25)</f>
        <v>62</v>
      </c>
      <c r="D22" s="21">
        <f t="shared" si="6"/>
        <v>45.45</v>
      </c>
      <c r="E22" s="24">
        <f>D22/C22</f>
        <v>0.733064516129032</v>
      </c>
      <c r="F22" s="25"/>
      <c r="G22" s="25"/>
      <c r="H22" s="21">
        <f t="shared" si="6"/>
        <v>268.42</v>
      </c>
      <c r="I22" s="21">
        <f t="shared" si="6"/>
        <v>0</v>
      </c>
    </row>
    <row r="23" ht="14.4" spans="1:9">
      <c r="A23" s="37">
        <v>13</v>
      </c>
      <c r="B23" s="38" t="s">
        <v>42</v>
      </c>
      <c r="C23" s="28">
        <v>62</v>
      </c>
      <c r="D23" s="28">
        <v>45.45</v>
      </c>
      <c r="E23" s="29">
        <f>D23/C23</f>
        <v>0.733064516129032</v>
      </c>
      <c r="F23" s="28"/>
      <c r="G23" s="28" t="s">
        <v>43</v>
      </c>
      <c r="H23" s="28">
        <v>268.42</v>
      </c>
      <c r="I23" s="28"/>
    </row>
    <row r="24" ht="14.4" spans="1:9">
      <c r="A24" s="37">
        <v>14</v>
      </c>
      <c r="B24" s="38" t="s">
        <v>44</v>
      </c>
      <c r="C24" s="28"/>
      <c r="D24" s="28"/>
      <c r="E24" s="29"/>
      <c r="F24" s="28"/>
      <c r="G24" s="28"/>
      <c r="H24" s="28"/>
      <c r="I24" s="28"/>
    </row>
    <row r="25" ht="14.4" spans="1:9">
      <c r="A25" s="37">
        <v>15</v>
      </c>
      <c r="B25" s="38" t="s">
        <v>45</v>
      </c>
      <c r="C25" s="28"/>
      <c r="D25" s="28"/>
      <c r="E25" s="29"/>
      <c r="F25" s="28"/>
      <c r="G25" s="28"/>
      <c r="H25" s="28"/>
      <c r="I25" s="28"/>
    </row>
    <row r="26" ht="14.4" spans="1:9">
      <c r="A26" s="18" t="s">
        <v>46</v>
      </c>
      <c r="B26" s="23" t="s">
        <v>47</v>
      </c>
      <c r="C26" s="21">
        <f t="shared" ref="C26:I26" si="7">SUM(C27:C31)</f>
        <v>2300</v>
      </c>
      <c r="D26" s="21">
        <f t="shared" si="7"/>
        <v>875.96</v>
      </c>
      <c r="E26" s="24">
        <f>D26/C26</f>
        <v>0.380852173913043</v>
      </c>
      <c r="F26" s="25"/>
      <c r="G26" s="25"/>
      <c r="H26" s="21">
        <f t="shared" si="7"/>
        <v>510</v>
      </c>
      <c r="I26" s="21">
        <f t="shared" si="7"/>
        <v>510</v>
      </c>
    </row>
    <row r="27" ht="21.6" spans="1:9">
      <c r="A27" s="37">
        <v>16</v>
      </c>
      <c r="B27" s="38" t="s">
        <v>48</v>
      </c>
      <c r="C27" s="28">
        <v>500</v>
      </c>
      <c r="D27" s="28">
        <v>503</v>
      </c>
      <c r="E27" s="29">
        <v>1.006</v>
      </c>
      <c r="F27" s="28" t="s">
        <v>49</v>
      </c>
      <c r="G27" s="28" t="s">
        <v>50</v>
      </c>
      <c r="H27" s="28">
        <v>510</v>
      </c>
      <c r="I27" s="28">
        <v>510</v>
      </c>
    </row>
    <row r="28" ht="14.4" spans="1:9">
      <c r="A28" s="37">
        <v>17</v>
      </c>
      <c r="B28" s="38" t="s">
        <v>51</v>
      </c>
      <c r="C28" s="28"/>
      <c r="D28" s="28"/>
      <c r="E28" s="29"/>
      <c r="F28" s="28"/>
      <c r="G28" s="28"/>
      <c r="H28" s="28"/>
      <c r="I28" s="28"/>
    </row>
    <row r="29" ht="14.4" spans="1:9">
      <c r="A29" s="37">
        <v>18</v>
      </c>
      <c r="B29" s="38" t="s">
        <v>52</v>
      </c>
      <c r="C29" s="28">
        <v>1000</v>
      </c>
      <c r="D29" s="28">
        <v>362.96</v>
      </c>
      <c r="E29" s="29">
        <f t="shared" ref="E28:E45" si="8">D29/C29</f>
        <v>0.36296</v>
      </c>
      <c r="F29" s="28"/>
      <c r="G29" s="28"/>
      <c r="H29" s="28"/>
      <c r="I29" s="28"/>
    </row>
    <row r="30" ht="21.6" spans="1:9">
      <c r="A30" s="37">
        <v>19</v>
      </c>
      <c r="B30" s="38" t="s">
        <v>53</v>
      </c>
      <c r="C30" s="28">
        <v>800</v>
      </c>
      <c r="D30" s="28">
        <v>10</v>
      </c>
      <c r="E30" s="29">
        <f t="shared" si="8"/>
        <v>0.0125</v>
      </c>
      <c r="F30" s="26" t="s">
        <v>54</v>
      </c>
      <c r="G30" s="28"/>
      <c r="H30" s="28"/>
      <c r="I30" s="28"/>
    </row>
    <row r="31" ht="14.4" spans="1:9">
      <c r="A31" s="37">
        <v>20</v>
      </c>
      <c r="B31" s="38" t="s">
        <v>55</v>
      </c>
      <c r="C31" s="28"/>
      <c r="D31" s="28"/>
      <c r="E31" s="29"/>
      <c r="F31" s="28"/>
      <c r="G31" s="28"/>
      <c r="H31" s="28"/>
      <c r="I31" s="28"/>
    </row>
    <row r="32" ht="14.4" spans="1:9">
      <c r="A32" s="18" t="s">
        <v>56</v>
      </c>
      <c r="B32" s="23" t="s">
        <v>57</v>
      </c>
      <c r="C32" s="21">
        <f t="shared" ref="C32:I32" si="9">SUM(C33:C36)</f>
        <v>300</v>
      </c>
      <c r="D32" s="21">
        <f t="shared" si="9"/>
        <v>41.488</v>
      </c>
      <c r="E32" s="24">
        <f t="shared" si="8"/>
        <v>0.138293333333333</v>
      </c>
      <c r="F32" s="25"/>
      <c r="G32" s="25"/>
      <c r="H32" s="21">
        <f t="shared" si="9"/>
        <v>0</v>
      </c>
      <c r="I32" s="21">
        <f t="shared" si="9"/>
        <v>0</v>
      </c>
    </row>
    <row r="33" ht="14.4" spans="1:9">
      <c r="A33" s="37">
        <v>21</v>
      </c>
      <c r="B33" s="38" t="s">
        <v>58</v>
      </c>
      <c r="C33" s="28"/>
      <c r="D33" s="28"/>
      <c r="E33" s="29"/>
      <c r="F33" s="28"/>
      <c r="G33" s="28"/>
      <c r="H33" s="28"/>
      <c r="I33" s="28"/>
    </row>
    <row r="34" ht="14.4" spans="1:9">
      <c r="A34" s="37">
        <v>22</v>
      </c>
      <c r="B34" s="38" t="s">
        <v>59</v>
      </c>
      <c r="C34" s="28"/>
      <c r="D34" s="28"/>
      <c r="E34" s="29"/>
      <c r="F34" s="28"/>
      <c r="G34" s="28"/>
      <c r="H34" s="28"/>
      <c r="I34" s="28"/>
    </row>
    <row r="35" ht="21.6" spans="1:9">
      <c r="A35" s="37">
        <v>23</v>
      </c>
      <c r="B35" s="38" t="s">
        <v>60</v>
      </c>
      <c r="C35" s="28">
        <v>300</v>
      </c>
      <c r="D35" s="28">
        <v>41.488</v>
      </c>
      <c r="E35" s="29">
        <f t="shared" si="8"/>
        <v>0.138293333333333</v>
      </c>
      <c r="F35" s="28" t="s">
        <v>61</v>
      </c>
      <c r="G35" s="28"/>
      <c r="H35" s="28"/>
      <c r="I35" s="28"/>
    </row>
    <row r="36" ht="14.4" spans="1:9">
      <c r="A36" s="37">
        <v>24</v>
      </c>
      <c r="B36" s="38" t="s">
        <v>62</v>
      </c>
      <c r="C36" s="28"/>
      <c r="D36" s="28"/>
      <c r="E36" s="29"/>
      <c r="F36" s="28"/>
      <c r="G36" s="28"/>
      <c r="H36" s="28"/>
      <c r="I36" s="28"/>
    </row>
    <row r="37" ht="14.4" spans="1:9">
      <c r="A37" s="18" t="s">
        <v>63</v>
      </c>
      <c r="B37" s="23" t="s">
        <v>64</v>
      </c>
      <c r="C37" s="21">
        <f t="shared" ref="C37:I37" si="10">SUM(C38:C44)</f>
        <v>570</v>
      </c>
      <c r="D37" s="21">
        <f t="shared" si="10"/>
        <v>448.5</v>
      </c>
      <c r="E37" s="24">
        <f t="shared" si="8"/>
        <v>0.786842105263158</v>
      </c>
      <c r="F37" s="25"/>
      <c r="G37" s="25"/>
      <c r="H37" s="21">
        <f t="shared" si="10"/>
        <v>16.4</v>
      </c>
      <c r="I37" s="21">
        <f t="shared" si="10"/>
        <v>16.4</v>
      </c>
    </row>
    <row r="38" ht="14.4" spans="1:9">
      <c r="A38" s="37">
        <v>25</v>
      </c>
      <c r="B38" s="38" t="s">
        <v>65</v>
      </c>
      <c r="C38" s="28">
        <v>60</v>
      </c>
      <c r="D38" s="28">
        <v>50</v>
      </c>
      <c r="E38" s="29">
        <f t="shared" si="8"/>
        <v>0.833333333333333</v>
      </c>
      <c r="F38" s="28"/>
      <c r="G38" s="28"/>
      <c r="H38" s="28"/>
      <c r="I38" s="28"/>
    </row>
    <row r="39" ht="14.4" spans="1:9">
      <c r="A39" s="37">
        <v>26</v>
      </c>
      <c r="B39" s="38" t="s">
        <v>66</v>
      </c>
      <c r="C39" s="28">
        <v>30</v>
      </c>
      <c r="D39" s="28"/>
      <c r="E39" s="29">
        <f t="shared" si="8"/>
        <v>0</v>
      </c>
      <c r="F39" s="28" t="s">
        <v>67</v>
      </c>
      <c r="G39" s="28"/>
      <c r="H39" s="28"/>
      <c r="I39" s="28"/>
    </row>
    <row r="40" ht="14.4" spans="1:9">
      <c r="A40" s="37">
        <v>27</v>
      </c>
      <c r="B40" s="38" t="s">
        <v>68</v>
      </c>
      <c r="C40" s="28">
        <v>50</v>
      </c>
      <c r="D40" s="28">
        <v>50</v>
      </c>
      <c r="E40" s="29">
        <f t="shared" si="8"/>
        <v>1</v>
      </c>
      <c r="F40" s="28"/>
      <c r="G40" s="28"/>
      <c r="H40" s="28"/>
      <c r="I40" s="28"/>
    </row>
    <row r="41" ht="14.4" spans="1:9">
      <c r="A41" s="37">
        <v>28</v>
      </c>
      <c r="B41" s="38" t="s">
        <v>69</v>
      </c>
      <c r="C41" s="28">
        <v>30</v>
      </c>
      <c r="D41" s="28"/>
      <c r="E41" s="29">
        <f t="shared" si="8"/>
        <v>0</v>
      </c>
      <c r="F41" s="28"/>
      <c r="G41" s="28"/>
      <c r="H41" s="28"/>
      <c r="I41" s="28"/>
    </row>
    <row r="42" ht="21.6" spans="1:9">
      <c r="A42" s="37">
        <v>29</v>
      </c>
      <c r="B42" s="38" t="s">
        <v>70</v>
      </c>
      <c r="C42" s="28">
        <v>300</v>
      </c>
      <c r="D42" s="28">
        <v>248.5</v>
      </c>
      <c r="E42" s="29">
        <f t="shared" si="8"/>
        <v>0.828333333333333</v>
      </c>
      <c r="F42" s="28" t="s">
        <v>71</v>
      </c>
      <c r="G42" s="28" t="s">
        <v>72</v>
      </c>
      <c r="H42" s="28">
        <v>16.4</v>
      </c>
      <c r="I42" s="28">
        <v>16.4</v>
      </c>
    </row>
    <row r="43" ht="14.4" spans="1:9">
      <c r="A43" s="37">
        <v>30</v>
      </c>
      <c r="B43" s="38" t="s">
        <v>73</v>
      </c>
      <c r="C43" s="28">
        <v>100</v>
      </c>
      <c r="D43" s="28">
        <v>100</v>
      </c>
      <c r="E43" s="29">
        <f t="shared" si="8"/>
        <v>1</v>
      </c>
      <c r="F43" s="28"/>
      <c r="G43" s="28"/>
      <c r="H43" s="28"/>
      <c r="I43" s="28"/>
    </row>
    <row r="44" ht="14.4" spans="1:9">
      <c r="A44" s="37">
        <v>31</v>
      </c>
      <c r="B44" s="38" t="s">
        <v>74</v>
      </c>
      <c r="C44" s="28"/>
      <c r="D44" s="28"/>
      <c r="E44" s="29"/>
      <c r="F44" s="28"/>
      <c r="G44" s="28"/>
      <c r="H44" s="28"/>
      <c r="I44" s="28"/>
    </row>
    <row r="45" ht="21.6" spans="1:9">
      <c r="A45" s="18" t="s">
        <v>75</v>
      </c>
      <c r="B45" s="23" t="s">
        <v>76</v>
      </c>
      <c r="C45" s="21">
        <f t="shared" ref="C45:I45" si="11">SUM(C46:C49)</f>
        <v>3535</v>
      </c>
      <c r="D45" s="21">
        <f t="shared" si="11"/>
        <v>1640.39</v>
      </c>
      <c r="E45" s="24">
        <f t="shared" si="8"/>
        <v>0.46404243281471</v>
      </c>
      <c r="F45" s="25"/>
      <c r="G45" s="25"/>
      <c r="H45" s="21">
        <f t="shared" si="11"/>
        <v>576</v>
      </c>
      <c r="I45" s="21">
        <f t="shared" si="11"/>
        <v>576</v>
      </c>
    </row>
    <row r="46" ht="14.4" spans="1:9">
      <c r="A46" s="37">
        <v>32</v>
      </c>
      <c r="B46" s="38" t="s">
        <v>77</v>
      </c>
      <c r="C46" s="28">
        <v>1000</v>
      </c>
      <c r="D46" s="28">
        <v>868.95</v>
      </c>
      <c r="E46" s="29">
        <v>0.12605</v>
      </c>
      <c r="F46" s="28" t="s">
        <v>49</v>
      </c>
      <c r="G46" s="28"/>
      <c r="H46" s="39"/>
      <c r="I46" s="39"/>
    </row>
    <row r="47" ht="14.4" spans="1:9">
      <c r="A47" s="37">
        <v>33</v>
      </c>
      <c r="B47" s="38" t="s">
        <v>78</v>
      </c>
      <c r="C47" s="28">
        <v>100</v>
      </c>
      <c r="D47" s="28">
        <v>100</v>
      </c>
      <c r="E47" s="29">
        <v>0</v>
      </c>
      <c r="F47" s="28"/>
      <c r="G47" s="28"/>
      <c r="H47" s="39"/>
      <c r="I47" s="39"/>
    </row>
    <row r="48" ht="14.4" spans="1:9">
      <c r="A48" s="37">
        <v>34</v>
      </c>
      <c r="B48" s="38" t="s">
        <v>79</v>
      </c>
      <c r="C48" s="28">
        <v>1935</v>
      </c>
      <c r="D48" s="28">
        <v>231.16</v>
      </c>
      <c r="E48" s="29">
        <v>0.0151472868217054</v>
      </c>
      <c r="F48" s="28" t="s">
        <v>49</v>
      </c>
      <c r="G48" s="28"/>
      <c r="H48" s="39"/>
      <c r="I48" s="39"/>
    </row>
    <row r="49" ht="32.4" spans="1:9">
      <c r="A49" s="37">
        <v>35</v>
      </c>
      <c r="B49" s="38" t="s">
        <v>80</v>
      </c>
      <c r="C49" s="28">
        <v>500</v>
      </c>
      <c r="D49" s="28">
        <v>440.28</v>
      </c>
      <c r="E49" s="29">
        <v>0.88056</v>
      </c>
      <c r="F49" s="28"/>
      <c r="G49" s="28" t="s">
        <v>81</v>
      </c>
      <c r="H49" s="39">
        <v>576</v>
      </c>
      <c r="I49" s="39">
        <v>576</v>
      </c>
    </row>
    <row r="50" ht="21.6" spans="1:9">
      <c r="A50" s="18" t="s">
        <v>82</v>
      </c>
      <c r="B50" s="23" t="s">
        <v>83</v>
      </c>
      <c r="C50" s="21">
        <f t="shared" ref="C50:I50" si="12">SUM(C51:C53)</f>
        <v>650</v>
      </c>
      <c r="D50" s="21">
        <f t="shared" si="12"/>
        <v>0</v>
      </c>
      <c r="E50" s="24">
        <f t="shared" ref="E50:E57" si="13">D50/C50</f>
        <v>0</v>
      </c>
      <c r="F50" s="25"/>
      <c r="G50" s="25"/>
      <c r="H50" s="21">
        <f t="shared" si="12"/>
        <v>124.11</v>
      </c>
      <c r="I50" s="21">
        <f t="shared" si="12"/>
        <v>52</v>
      </c>
    </row>
    <row r="51" ht="21.6" spans="1:9">
      <c r="A51" s="37">
        <v>36</v>
      </c>
      <c r="B51" s="38" t="s">
        <v>84</v>
      </c>
      <c r="C51" s="28"/>
      <c r="D51" s="40"/>
      <c r="E51" s="29"/>
      <c r="F51" s="28"/>
      <c r="G51" s="28" t="s">
        <v>85</v>
      </c>
      <c r="H51" s="39">
        <v>124.11</v>
      </c>
      <c r="I51" s="39">
        <v>52</v>
      </c>
    </row>
    <row r="52" ht="21.6" spans="1:9">
      <c r="A52" s="37">
        <v>37</v>
      </c>
      <c r="B52" s="38" t="s">
        <v>86</v>
      </c>
      <c r="C52" s="28">
        <v>500</v>
      </c>
      <c r="D52" s="40"/>
      <c r="E52" s="29">
        <f t="shared" si="13"/>
        <v>0</v>
      </c>
      <c r="F52" s="28" t="s">
        <v>54</v>
      </c>
      <c r="G52" s="28"/>
      <c r="H52" s="39"/>
      <c r="I52" s="39"/>
    </row>
    <row r="53" ht="21.6" spans="1:9">
      <c r="A53" s="37">
        <v>38</v>
      </c>
      <c r="B53" s="38" t="s">
        <v>87</v>
      </c>
      <c r="C53" s="28">
        <v>150</v>
      </c>
      <c r="D53" s="40"/>
      <c r="E53" s="29">
        <f t="shared" si="13"/>
        <v>0</v>
      </c>
      <c r="F53" s="28" t="s">
        <v>54</v>
      </c>
      <c r="G53" s="28"/>
      <c r="H53" s="39"/>
      <c r="I53" s="39"/>
    </row>
    <row r="54" ht="14.4" spans="1:9">
      <c r="A54" s="18" t="s">
        <v>88</v>
      </c>
      <c r="B54" s="23" t="s">
        <v>89</v>
      </c>
      <c r="C54" s="21">
        <f t="shared" ref="C54:I54" si="14">SUM(C55:C57)</f>
        <v>29</v>
      </c>
      <c r="D54" s="21">
        <f t="shared" si="14"/>
        <v>5.24</v>
      </c>
      <c r="E54" s="24">
        <f t="shared" si="13"/>
        <v>0.180689655172414</v>
      </c>
      <c r="F54" s="25"/>
      <c r="G54" s="25"/>
      <c r="H54" s="21">
        <f t="shared" si="14"/>
        <v>0</v>
      </c>
      <c r="I54" s="21">
        <f t="shared" si="14"/>
        <v>0</v>
      </c>
    </row>
    <row r="55" ht="14.4" spans="1:9">
      <c r="A55" s="37">
        <v>39</v>
      </c>
      <c r="B55" s="38" t="s">
        <v>90</v>
      </c>
      <c r="C55" s="28"/>
      <c r="D55" s="40"/>
      <c r="E55" s="29"/>
      <c r="F55" s="28"/>
      <c r="G55" s="28"/>
      <c r="H55" s="39"/>
      <c r="I55" s="39"/>
    </row>
    <row r="56" ht="14.4" spans="1:9">
      <c r="A56" s="37">
        <v>40</v>
      </c>
      <c r="B56" s="38" t="s">
        <v>91</v>
      </c>
      <c r="C56" s="28">
        <v>12</v>
      </c>
      <c r="D56" s="40">
        <v>5.24</v>
      </c>
      <c r="E56" s="29">
        <f t="shared" si="13"/>
        <v>0.436666666666667</v>
      </c>
      <c r="F56" s="28"/>
      <c r="G56" s="28"/>
      <c r="H56" s="39"/>
      <c r="I56" s="39"/>
    </row>
    <row r="57" ht="14.4" spans="1:9">
      <c r="A57" s="37">
        <v>41</v>
      </c>
      <c r="B57" s="38" t="s">
        <v>92</v>
      </c>
      <c r="C57" s="28">
        <v>17</v>
      </c>
      <c r="D57" s="28"/>
      <c r="E57" s="29">
        <f t="shared" si="13"/>
        <v>0</v>
      </c>
      <c r="F57" s="28" t="s">
        <v>93</v>
      </c>
      <c r="G57" s="28"/>
      <c r="H57" s="39"/>
      <c r="I57" s="39"/>
    </row>
    <row r="58" ht="14.4" spans="1:9">
      <c r="A58" s="41" t="s">
        <v>94</v>
      </c>
      <c r="B58" s="41"/>
      <c r="C58" s="41"/>
      <c r="D58" s="41"/>
      <c r="E58" s="42"/>
      <c r="F58" s="43"/>
      <c r="G58" s="44"/>
      <c r="H58" s="45"/>
      <c r="I58" s="52"/>
    </row>
    <row r="59" ht="14.4" spans="1:9">
      <c r="A59" s="41" t="s">
        <v>95</v>
      </c>
      <c r="B59" s="41"/>
      <c r="C59" s="41"/>
      <c r="D59" s="41"/>
      <c r="E59" s="42"/>
      <c r="F59" s="41"/>
      <c r="G59" s="44"/>
      <c r="H59" s="45"/>
      <c r="I59" s="52"/>
    </row>
    <row r="60" ht="14.4" spans="1:9">
      <c r="A60" s="41"/>
      <c r="B60" s="41"/>
      <c r="C60" s="41"/>
      <c r="D60" s="41"/>
      <c r="E60" s="42"/>
      <c r="F60" s="43"/>
      <c r="G60" s="44"/>
      <c r="H60" s="45"/>
      <c r="I60" s="52"/>
    </row>
    <row r="61" ht="14.4" spans="1:9">
      <c r="A61" s="46"/>
      <c r="B61" s="47" t="s">
        <v>96</v>
      </c>
      <c r="C61" s="44">
        <f t="shared" ref="C61:I61" si="15">C6-C7-C13-SUM(C18:C57)</f>
        <v>-7486</v>
      </c>
      <c r="D61" s="44">
        <f t="shared" si="15"/>
        <v>-3086.828</v>
      </c>
      <c r="E61" s="48"/>
      <c r="F61" s="44"/>
      <c r="G61" s="44"/>
      <c r="H61" s="44">
        <f t="shared" si="15"/>
        <v>-1620.43</v>
      </c>
      <c r="I61" s="44">
        <f t="shared" si="15"/>
        <v>-1184.4</v>
      </c>
    </row>
    <row r="62" ht="14.4" spans="1:9">
      <c r="A62" s="46"/>
      <c r="B62" s="49"/>
      <c r="C62" s="44">
        <f t="shared" ref="C62:I62" si="16">C13-SUM(C14:C17)</f>
        <v>0</v>
      </c>
      <c r="D62" s="44">
        <f t="shared" si="16"/>
        <v>0</v>
      </c>
      <c r="E62" s="48"/>
      <c r="F62" s="44"/>
      <c r="G62" s="44"/>
      <c r="H62" s="44">
        <f t="shared" si="16"/>
        <v>0</v>
      </c>
      <c r="I62" s="44">
        <f t="shared" si="16"/>
        <v>0</v>
      </c>
    </row>
    <row r="63" ht="14.4" spans="1:9">
      <c r="A63" s="46"/>
      <c r="B63" s="50"/>
      <c r="C63" s="44"/>
      <c r="D63" s="44"/>
      <c r="E63" s="48"/>
      <c r="F63" s="44"/>
      <c r="G63" s="44"/>
      <c r="H63" s="45"/>
      <c r="I63" s="52"/>
    </row>
  </sheetData>
  <mergeCells count="15">
    <mergeCell ref="A1:F1"/>
    <mergeCell ref="A2:I2"/>
    <mergeCell ref="A3:B3"/>
    <mergeCell ref="A58:E58"/>
    <mergeCell ref="A59:F59"/>
    <mergeCell ref="A60:E60"/>
    <mergeCell ref="A4:A6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2022-11-02T08:57:00Z</dcterms:created>
  <dcterms:modified xsi:type="dcterms:W3CDTF">2022-11-07T08:06:21Z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