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codeName="ThisWorkbook"/>
  <mc:AlternateContent xmlns:mc="http://schemas.openxmlformats.org/markup-compatibility/2006">
    <mc:Choice Requires="x15">
      <x15ac:absPath xmlns:x15ac="http://schemas.microsoft.com/office/spreadsheetml/2010/11/ac" url="D:\1.业务审批\1.涉路审批\1.行政许可证\4.季度计划统计\"/>
    </mc:Choice>
  </mc:AlternateContent>
  <xr:revisionPtr revIDLastSave="0" documentId="13_ncr:1_{9C84727C-4FA9-4806-8DFC-489026E60E04}" xr6:coauthVersionLast="47" xr6:coauthVersionMax="47" xr10:uidLastSave="{00000000-0000-0000-0000-000000000000}"/>
  <bookViews>
    <workbookView xWindow="14400" yWindow="0" windowWidth="14400" windowHeight="15600" firstSheet="2" activeTab="2" xr2:uid="{00000000-000D-0000-FFFF-FFFF00000000}"/>
  </bookViews>
  <sheets>
    <sheet name="日常统计表" sheetId="1" state="hidden" r:id="rId1"/>
    <sheet name="张局 (2)" sheetId="3" state="hidden" r:id="rId2"/>
    <sheet name="2024年第二、第三季度" sheetId="2" r:id="rId3"/>
  </sheets>
  <definedNames>
    <definedName name="_xlnm._FilterDatabase" localSheetId="2" hidden="1">'2024年第二、第三季度'!$B$2:$I$2</definedName>
    <definedName name="_xlnm.Print_Area" localSheetId="2">'2024年第二、第三季度'!$B$1:$I$9</definedName>
    <definedName name="_xlnm.Print_Area" localSheetId="1">'张局 (2)'!$A$1:$N$31</definedName>
  </definedNames>
  <calcPr calcId="18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M39" i="3" l="1"/>
  <c r="L39" i="3"/>
  <c r="M38" i="3"/>
  <c r="L38" i="3"/>
  <c r="M37" i="3"/>
  <c r="L37" i="3"/>
  <c r="M36" i="3"/>
  <c r="L36" i="3"/>
  <c r="M35" i="3"/>
  <c r="L35" i="3"/>
  <c r="M34" i="3"/>
  <c r="L34" i="3"/>
  <c r="M33" i="3"/>
  <c r="L33" i="3"/>
  <c r="M32" i="3"/>
  <c r="L32" i="3"/>
  <c r="G32" i="3"/>
  <c r="D32" i="3"/>
  <c r="C32" i="3"/>
  <c r="B32" i="3"/>
  <c r="H31" i="3"/>
  <c r="G31" i="3"/>
  <c r="F31" i="3"/>
  <c r="E31" i="3"/>
  <c r="D31" i="3"/>
  <c r="B31" i="3"/>
  <c r="J30" i="3"/>
  <c r="H30" i="3"/>
  <c r="G30" i="3"/>
  <c r="F30" i="3"/>
  <c r="E30" i="3"/>
  <c r="D30" i="3"/>
  <c r="H29" i="3"/>
  <c r="G29" i="3"/>
  <c r="F29" i="3"/>
  <c r="E29" i="3"/>
  <c r="D29" i="3"/>
  <c r="B29" i="3"/>
  <c r="J28" i="3"/>
  <c r="H28" i="3"/>
  <c r="G28" i="3"/>
  <c r="F28" i="3"/>
  <c r="E28" i="3"/>
  <c r="D28" i="3"/>
  <c r="H27" i="3"/>
  <c r="G27" i="3"/>
  <c r="F27" i="3"/>
  <c r="E27" i="3"/>
  <c r="D27" i="3"/>
  <c r="B27" i="3"/>
  <c r="H26" i="3"/>
  <c r="G26" i="3"/>
  <c r="F26" i="3"/>
  <c r="E26" i="3"/>
  <c r="D26" i="3"/>
  <c r="H25" i="3"/>
  <c r="G25" i="3"/>
  <c r="F25" i="3"/>
  <c r="E25" i="3"/>
  <c r="D25" i="3"/>
  <c r="B25" i="3"/>
  <c r="J24" i="3"/>
  <c r="H24" i="3"/>
  <c r="G24" i="3"/>
  <c r="F24" i="3"/>
  <c r="E24" i="3"/>
  <c r="D24" i="3"/>
  <c r="H23" i="3"/>
  <c r="G23" i="3"/>
  <c r="F23" i="3"/>
  <c r="E23" i="3"/>
  <c r="D23" i="3"/>
  <c r="C23" i="3"/>
  <c r="B23" i="3"/>
  <c r="H22" i="3"/>
  <c r="G22" i="3"/>
  <c r="F22" i="3"/>
  <c r="E22" i="3"/>
  <c r="D22" i="3"/>
  <c r="C22" i="3"/>
  <c r="B22" i="3"/>
  <c r="H21" i="3"/>
  <c r="G21" i="3"/>
  <c r="F21" i="3"/>
  <c r="E21" i="3"/>
  <c r="D21" i="3"/>
  <c r="B21" i="3"/>
  <c r="H20" i="3"/>
  <c r="G20" i="3"/>
  <c r="F20" i="3"/>
  <c r="E20" i="3"/>
  <c r="D20" i="3"/>
  <c r="B20" i="3"/>
  <c r="L19" i="3"/>
  <c r="M19" i="3"/>
  <c r="H19" i="3"/>
  <c r="G19" i="3"/>
  <c r="F19" i="3"/>
  <c r="E19" i="3"/>
  <c r="D19" i="3"/>
  <c r="L18" i="3"/>
  <c r="M18" i="3"/>
  <c r="H18" i="3"/>
  <c r="G18" i="3"/>
  <c r="F18" i="3"/>
  <c r="E18" i="3"/>
  <c r="D18" i="3"/>
  <c r="M17" i="3"/>
  <c r="L17" i="3"/>
  <c r="H17" i="3"/>
  <c r="G17" i="3"/>
  <c r="F17" i="3"/>
  <c r="E17" i="3"/>
  <c r="D17" i="3"/>
  <c r="L16" i="3"/>
  <c r="M16" i="3"/>
  <c r="H16" i="3"/>
  <c r="G16" i="3"/>
  <c r="F16" i="3"/>
  <c r="E16" i="3"/>
  <c r="D16" i="3"/>
  <c r="L15" i="3"/>
  <c r="M15" i="3"/>
  <c r="H15" i="3"/>
  <c r="G15" i="3"/>
  <c r="F15" i="3"/>
  <c r="E15" i="3"/>
  <c r="D15" i="3"/>
  <c r="L14" i="3"/>
  <c r="M14" i="3"/>
  <c r="H14" i="3"/>
  <c r="G14" i="3"/>
  <c r="F14" i="3"/>
  <c r="E14" i="3"/>
  <c r="D14" i="3"/>
  <c r="M13" i="3"/>
  <c r="L13" i="3"/>
  <c r="H13" i="3"/>
  <c r="G13" i="3"/>
  <c r="F13" i="3"/>
  <c r="E13" i="3"/>
  <c r="D13" i="3"/>
  <c r="L12" i="3"/>
  <c r="M12" i="3"/>
  <c r="H12" i="3"/>
  <c r="G12" i="3"/>
  <c r="F12" i="3"/>
  <c r="E12" i="3"/>
  <c r="D12" i="3"/>
  <c r="M11" i="3"/>
  <c r="L11" i="3"/>
  <c r="H11" i="3"/>
  <c r="G11" i="3"/>
  <c r="F11" i="3"/>
  <c r="E11" i="3"/>
  <c r="D11" i="3"/>
  <c r="L10" i="3"/>
  <c r="M10" i="3"/>
  <c r="H10" i="3"/>
  <c r="G10" i="3"/>
  <c r="F10" i="3"/>
  <c r="E10" i="3"/>
  <c r="D10" i="3"/>
  <c r="L9" i="3"/>
  <c r="M9" i="3"/>
  <c r="G9" i="3"/>
  <c r="F9" i="3"/>
  <c r="E9" i="3"/>
  <c r="D9" i="3"/>
  <c r="L8" i="3"/>
  <c r="M8" i="3"/>
  <c r="F8" i="3"/>
  <c r="E8" i="3"/>
  <c r="B8" i="3"/>
  <c r="B7" i="3"/>
  <c r="F3" i="3"/>
  <c r="V55" i="1"/>
  <c r="V54" i="1"/>
  <c r="V53" i="1"/>
  <c r="V52" i="1"/>
  <c r="V51" i="1"/>
  <c r="V50" i="1"/>
  <c r="V49" i="1"/>
  <c r="V48" i="1"/>
  <c r="V47" i="1"/>
  <c r="V46" i="1"/>
  <c r="V45" i="1"/>
  <c r="V44" i="1"/>
  <c r="V43" i="1"/>
  <c r="V42" i="1"/>
  <c r="V41" i="1"/>
  <c r="V40" i="1"/>
  <c r="V39" i="1"/>
  <c r="K31" i="3"/>
  <c r="V38" i="1"/>
  <c r="J31" i="3"/>
  <c r="V37" i="1"/>
  <c r="K30" i="3"/>
  <c r="L30" i="3"/>
  <c r="M30" i="3"/>
  <c r="V35" i="1"/>
  <c r="K29" i="3"/>
  <c r="V34" i="1"/>
  <c r="J29" i="3"/>
  <c r="L29" i="3"/>
  <c r="M29" i="3"/>
  <c r="V33" i="1"/>
  <c r="K28" i="3"/>
  <c r="V31" i="1"/>
  <c r="K27" i="3"/>
  <c r="V30" i="1"/>
  <c r="J27" i="3"/>
  <c r="L27" i="3"/>
  <c r="M27" i="3"/>
  <c r="V29" i="1"/>
  <c r="K26" i="3"/>
  <c r="V28" i="1"/>
  <c r="J26" i="3"/>
  <c r="V27" i="1"/>
  <c r="K25" i="3"/>
  <c r="V26" i="1"/>
  <c r="J25" i="3"/>
  <c r="V25" i="1"/>
  <c r="K24" i="3"/>
  <c r="V23" i="1"/>
  <c r="K23" i="3"/>
  <c r="V22" i="1"/>
  <c r="J23" i="3"/>
  <c r="V21" i="1"/>
  <c r="K22" i="3"/>
  <c r="V20" i="1"/>
  <c r="J22" i="3"/>
  <c r="V19" i="1"/>
  <c r="K21" i="3"/>
  <c r="V18" i="1"/>
  <c r="J21" i="3"/>
  <c r="V17" i="1"/>
  <c r="K20" i="3"/>
  <c r="L21" i="3"/>
  <c r="M21" i="3"/>
  <c r="L25" i="3"/>
  <c r="M25" i="3"/>
  <c r="L24" i="3"/>
  <c r="M24" i="3"/>
  <c r="L31" i="3"/>
  <c r="M31" i="3"/>
  <c r="L28" i="3"/>
  <c r="M28" i="3"/>
  <c r="L20" i="3"/>
  <c r="K4" i="3"/>
  <c r="L26" i="3"/>
  <c r="M26" i="3"/>
  <c r="L22" i="3"/>
  <c r="M22" i="3"/>
  <c r="J4" i="3"/>
  <c r="L23" i="3"/>
  <c r="M23" i="3"/>
  <c r="L4" i="3"/>
  <c r="M4" i="3"/>
  <c r="M20" i="3"/>
</calcChain>
</file>

<file path=xl/sharedStrings.xml><?xml version="1.0" encoding="utf-8"?>
<sst xmlns="http://schemas.openxmlformats.org/spreadsheetml/2006/main" count="392" uniqueCount="252">
  <si>
    <t>市政设施建设类审批（占用、挖掘城市道路）项目统计表</t>
  </si>
  <si>
    <t>1、项目名称规范化</t>
  </si>
  <si>
    <t>2022年</t>
  </si>
  <si>
    <t>“天数”和“进度条”根据“开始日期”和“结束日期”自动计算。</t>
  </si>
  <si>
    <t>序号</t>
  </si>
  <si>
    <t>项目名称</t>
  </si>
  <si>
    <t>案卷编号</t>
  </si>
  <si>
    <t>业主单位</t>
  </si>
  <si>
    <t>施工地点</t>
  </si>
  <si>
    <t>建设规模及内容</t>
  </si>
  <si>
    <t>占用面积（长mX宽m）</t>
  </si>
  <si>
    <t>占用面积（m2）</t>
  </si>
  <si>
    <t>占用收费（万元）</t>
  </si>
  <si>
    <t>修复面积（m2）</t>
  </si>
  <si>
    <t>修复收费（万元）</t>
  </si>
  <si>
    <t>受理时间（预审时间）</t>
  </si>
  <si>
    <t>审批时间（发证时间）</t>
  </si>
  <si>
    <t>收费时间（预审时间）</t>
  </si>
  <si>
    <t>许可证号</t>
  </si>
  <si>
    <t>备注（系统批复）</t>
  </si>
  <si>
    <t>备注</t>
  </si>
  <si>
    <t>开始日期</t>
  </si>
  <si>
    <t>结束日期</t>
  </si>
  <si>
    <t>天数</t>
  </si>
  <si>
    <t xml:space="preserve">市政消火栓建设项目-旭日路
</t>
  </si>
  <si>
    <t>惠州市碧水工程项目管理有限公司</t>
  </si>
  <si>
    <t>旭日路</t>
  </si>
  <si>
    <t>管长：329m；安装消火栓8座</t>
  </si>
  <si>
    <t>68X5</t>
  </si>
  <si>
    <t>惠州市金山新城水环境综合整治项目</t>
  </si>
  <si>
    <t>菱湖二路</t>
  </si>
  <si>
    <t>管长：115m，管径：DN400，开挖深度：4-5m</t>
  </si>
  <si>
    <t>116X4</t>
  </si>
  <si>
    <t>西堤路</t>
  </si>
  <si>
    <t>管长：162m；管径为DN1200，开挖深度：5-6m</t>
  </si>
  <si>
    <t>162X6</t>
  </si>
  <si>
    <t>花边岭广场停车场供水管道项目</t>
  </si>
  <si>
    <t>花边岭广场</t>
  </si>
  <si>
    <t>管长：114m，管径：DN150，开挖深度：0.6m</t>
  </si>
  <si>
    <t>120X2</t>
  </si>
  <si>
    <t>翠竹四路</t>
  </si>
  <si>
    <t>管长：519m，管径:DN500mm，开挖深度：3-4m</t>
  </si>
  <si>
    <t>160X5</t>
  </si>
  <si>
    <t>演达二路</t>
  </si>
  <si>
    <t>管长：40.3m，管径：DN500，开挖深度：3-4m</t>
  </si>
  <si>
    <t>42X4</t>
  </si>
  <si>
    <t>四环南路</t>
  </si>
  <si>
    <t>管长：42m，管径：DN600，开挖深度：3-4m</t>
  </si>
  <si>
    <t>龙丰-上排片区市政排水管网改造工程</t>
  </si>
  <si>
    <t>红花湖路、河坑路</t>
  </si>
  <si>
    <t>管长：480m，管径：DN600，开挖深度：4-5m</t>
  </si>
  <si>
    <t>120X5</t>
  </si>
  <si>
    <t>花园水东路</t>
  </si>
  <si>
    <t>管长：366m，管径：DN400-800；开挖深度：4-6m</t>
  </si>
  <si>
    <t>262X5</t>
  </si>
  <si>
    <t>江边路</t>
  </si>
  <si>
    <t>管长：306m,管径：DN600-800，开挖深度：3-4m</t>
  </si>
  <si>
    <t>106X4</t>
  </si>
  <si>
    <t>麻渣下片区</t>
  </si>
  <si>
    <t>总共对麻渣下片区6条路进行地质勘查钻探施工</t>
  </si>
  <si>
    <t>无需固定围挡</t>
  </si>
  <si>
    <t>麦地片区</t>
  </si>
  <si>
    <t>总共对麦地片区9条路进行地质勘查钻探施工</t>
  </si>
  <si>
    <t>下角片区（菱湖周边）市政排水管网改造工程-雨污分流</t>
  </si>
  <si>
    <t>香子园路</t>
  </si>
  <si>
    <t xml:space="preserve">                      管长：175m，管径：DN400，开挖深度：为3-4m
</t>
  </si>
  <si>
    <t>175X7</t>
  </si>
  <si>
    <t>惠市交通掘第0016</t>
  </si>
  <si>
    <t>批复工期</t>
  </si>
  <si>
    <t>市政消火栓建设项目-东升路</t>
  </si>
  <si>
    <t>东升路人行道</t>
  </si>
  <si>
    <t>安装消火栓10座</t>
  </si>
  <si>
    <t>20X2</t>
  </si>
  <si>
    <t>惠市交通掘第0017</t>
  </si>
  <si>
    <t>申请工期</t>
  </si>
  <si>
    <t>南郊站城乡Ⅰ线、Ⅱ线与南湖花园线网架完善工程</t>
  </si>
  <si>
    <t>惠城区供电局</t>
  </si>
  <si>
    <t>马庄路</t>
  </si>
  <si>
    <t>管长：58m，新建井2座;开挖深度：0.6m</t>
  </si>
  <si>
    <t>2X2</t>
  </si>
  <si>
    <t>惠市交通掘第0018</t>
  </si>
  <si>
    <t>惠城区排水主管网            病害修复项目</t>
  </si>
  <si>
    <t>新江路</t>
  </si>
  <si>
    <t>管长：230m，管径DN500，开挖深度:3-4m</t>
  </si>
  <si>
    <t>217X5</t>
  </si>
  <si>
    <t>惠市交通掘第0019</t>
  </si>
  <si>
    <t>采取分段发证，岔开路段施工的方式，第一阶段为13天</t>
  </si>
  <si>
    <t>东平北路</t>
  </si>
  <si>
    <t>管长：57m，管径：DN500～600，开挖深度:4-5m</t>
  </si>
  <si>
    <t>72X5</t>
  </si>
  <si>
    <t>惠市交通掘第0020</t>
  </si>
  <si>
    <t>现场勘探有地下燃气管线，需人工开挖。</t>
  </si>
  <si>
    <t>惠州市金山新城水环境综合整治项目演达四路病害管网修复</t>
  </si>
  <si>
    <t>演达四路</t>
  </si>
  <si>
    <t>管长：40.3m，管径：DN500 ，开挖深度:5m</t>
  </si>
  <si>
    <t>45X4</t>
  </si>
  <si>
    <t>惠市交通掘第0021</t>
  </si>
  <si>
    <t>惠州市金山新城水环境综合整治项目麦地东二路病害管网修复</t>
  </si>
  <si>
    <t>麦地东二路</t>
  </si>
  <si>
    <t>管长：146m，管径：DN400，开挖深度:3-4m</t>
  </si>
  <si>
    <t>60X4</t>
  </si>
  <si>
    <t>惠市交通掘第0022</t>
  </si>
  <si>
    <t>惠州市金山新城水环境综合整治项目三环南路病害管网修复</t>
  </si>
  <si>
    <t>三环南路</t>
  </si>
  <si>
    <t>管长：95m，管径：DN500～1200，开挖深度:6m</t>
  </si>
  <si>
    <t>130X5</t>
  </si>
  <si>
    <t>惠市交通掘第0023</t>
  </si>
  <si>
    <t>惠州市金山新城水环境综合整治项目演达一路病害管网修复</t>
  </si>
  <si>
    <t>演达一路</t>
  </si>
  <si>
    <t>管长：47m，管径：DN500，开挖深度:3-4m</t>
  </si>
  <si>
    <t>47X5</t>
  </si>
  <si>
    <t>惠市交通掘第0024</t>
  </si>
  <si>
    <t>惠州市金山新城水环境综合整治项目南岸路病害管网修复</t>
  </si>
  <si>
    <t>南岸路</t>
  </si>
  <si>
    <t>管长：17m，管径：DN500，开挖深度:3-4m</t>
  </si>
  <si>
    <t>17X5</t>
  </si>
  <si>
    <t>惠市交通掘第0025</t>
  </si>
  <si>
    <t>惠州市金山新城水环境综合整治项目惠澳大道病害管网修复</t>
  </si>
  <si>
    <t>惠澳大道</t>
  </si>
  <si>
    <t>管长：585m，管径：DN500，开挖深度:3-4m</t>
  </si>
  <si>
    <t>164X5</t>
  </si>
  <si>
    <t>惠市交通掘第0026</t>
  </si>
  <si>
    <t>采取分段发证，岔开路段施工的方式，第一阶段为14天</t>
  </si>
  <si>
    <t>惠州市金山新城水环境综合整治项目宝安路病害管网修复</t>
  </si>
  <si>
    <t>宝安路</t>
  </si>
  <si>
    <t>管长：114m，管径：DN600，开挖深度:4-5m</t>
  </si>
  <si>
    <t>64X5</t>
  </si>
  <si>
    <t>惠市交通掘第0027</t>
  </si>
  <si>
    <t>惠州市金山新城水环境综合整治项目麦地南路病害管网修复</t>
  </si>
  <si>
    <t>麦地南路</t>
  </si>
  <si>
    <t>惠市交通掘第0028</t>
  </si>
  <si>
    <t>惠州市金山新城水环境综合整治项目龙湖东四路病害管网修复</t>
  </si>
  <si>
    <t>龙湖东四路</t>
  </si>
  <si>
    <t>惠市交通掘第0029</t>
  </si>
  <si>
    <t>惠州市金山新城水环境综合整治项目花园水西路病害管网修复</t>
  </si>
  <si>
    <t>花园水西路</t>
  </si>
  <si>
    <t>惠市交通掘第0030</t>
  </si>
  <si>
    <t>市政消火栓建设项目-东升二路</t>
  </si>
  <si>
    <t>东升二路</t>
  </si>
  <si>
    <t>惠市交通掘第0031</t>
  </si>
  <si>
    <t>上排激流坑惠州市救助管理站和三个中心燃气管道工程</t>
  </si>
  <si>
    <t>惠州市城市燃气发展有限公司</t>
  </si>
  <si>
    <t>上排激流坑横一路</t>
  </si>
  <si>
    <t>惠市交通掘第0032</t>
  </si>
  <si>
    <t>惠州惠城110千伏尚书（青草塘）输变电工程</t>
  </si>
  <si>
    <t>三环东路</t>
  </si>
  <si>
    <t>惠市交通掘第0033</t>
  </si>
  <si>
    <t>惠泽大道</t>
  </si>
  <si>
    <t>惠市交通掘第0034</t>
  </si>
  <si>
    <t>演达二路视频杆取电工程</t>
  </si>
  <si>
    <t>惠州交投惠泊车管理有限公司</t>
  </si>
  <si>
    <t>惠市交通掘第0035</t>
  </si>
  <si>
    <t>市政设施建设类审批（占用、挖掘城市道路）核减工期统计表（3-4月）</t>
  </si>
  <si>
    <t>许可证编号</t>
  </si>
  <si>
    <t>受理日期</t>
  </si>
  <si>
    <t>许可起始日期</t>
  </si>
  <si>
    <t>许可截止日期</t>
  </si>
  <si>
    <t>原申请天数（天）</t>
  </si>
  <si>
    <t>批复天数（天）</t>
  </si>
  <si>
    <t>核减天数（天）</t>
  </si>
  <si>
    <t>核减比例（%）</t>
  </si>
  <si>
    <t>汇总</t>
  </si>
  <si>
    <t>惠州市金山新城水环境综合整治项目-地质勘探</t>
  </si>
  <si>
    <t xml:space="preserve">惠州市碧水工程项目管理有限公司
</t>
  </si>
  <si>
    <t>演达大道片区</t>
  </si>
  <si>
    <t>总共对演达大道片区12条路进行地质勘查钻探施工</t>
  </si>
  <si>
    <t>南部新城片区</t>
  </si>
  <si>
    <t>总共对南部新城片区10条路进行地质勘查钻探施工</t>
  </si>
  <si>
    <t>守正路</t>
  </si>
  <si>
    <t>雨污分流施工</t>
  </si>
  <si>
    <t>人行道1680㎡；机动车道5880㎡</t>
  </si>
  <si>
    <t>惠州市供水        有限公司</t>
  </si>
  <si>
    <t>分3段批复</t>
  </si>
  <si>
    <t>分2段批复</t>
  </si>
  <si>
    <t>管长：120m，管径：DN400，开挖深度:4-5m</t>
  </si>
  <si>
    <t>管长：153m，管径：DN1200，开挖深度:4-6m</t>
  </si>
  <si>
    <t>管长：94m，管径：DN600，开挖深度:4-5m</t>
  </si>
  <si>
    <t>100X5</t>
  </si>
  <si>
    <t xml:space="preserve">市政消火栓建设项目-东升二路
</t>
  </si>
  <si>
    <t>安装消火栓8座</t>
  </si>
  <si>
    <t>每座围挡约2平方</t>
  </si>
  <si>
    <t>管长：20m,管径：DE90.管道全线采用开挖敷设，并接入申请用户</t>
  </si>
  <si>
    <t>25X5</t>
  </si>
  <si>
    <t xml:space="preserve">惠城区供电局
</t>
  </si>
  <si>
    <t>砌筑双回路电缆沟118m；埋设110KV电缆</t>
  </si>
  <si>
    <t>118X2.5</t>
  </si>
  <si>
    <t>分段批复</t>
  </si>
  <si>
    <t>砌筑双回路电缆沟160m；埋设110KV电缆</t>
  </si>
  <si>
    <t>160X2.5</t>
  </si>
  <si>
    <t>停车位视频杆取电</t>
  </si>
  <si>
    <t>25X2</t>
  </si>
  <si>
    <t>计划起始日期</t>
  </si>
  <si>
    <t>计划截止日期</t>
  </si>
  <si>
    <t>预计工期（天）</t>
  </si>
  <si>
    <t>序号</t>
    <phoneticPr fontId="22" type="noConversion"/>
  </si>
  <si>
    <t>2024年博罗县占用挖掘城市道路项目计划（第二、第三季度）</t>
    <phoneticPr fontId="22" type="noConversion"/>
  </si>
  <si>
    <t>博罗县罗阳镇光明路中压燃气管道工程（上竹径桥东二路变更方案）</t>
  </si>
  <si>
    <t>博罗深能燃气有限公司</t>
  </si>
  <si>
    <t>商业中街、光明路</t>
  </si>
  <si>
    <t>接商业中街榕苑小区门口已建中压燃气管道，沿光明路西侧铺设至桥东二路路口，全长约270米，主管径为de160，预计4个2m*4m工作坑及间接段开挖150米，占用挖掘城市道路面积：约100平方米。</t>
  </si>
  <si>
    <t>博罗县石湾镇新怡名门气源管燃气工程</t>
  </si>
  <si>
    <t>石湾大道</t>
  </si>
  <si>
    <t>博罗县石湾镇新怡名门气源管燃气工程项目，主管起点位于新怡名门，沿石湾大道敷设，终点位于南亚厂附近，支管de110接新怡名门门口处主管采用破挖的方式施工90米，工程总长900米，主管管径为de315,采用非开挖定向钻方式施工，预计8个2m*6m工作坑。</t>
  </si>
  <si>
    <t>博罗县福田镇福达北路（福东路-福兴二路）中压燃气管道工程</t>
  </si>
  <si>
    <t>福达北路</t>
  </si>
  <si>
    <t>工程起点在福东路和福达大道交汇处，接已建DE315燃气管道，沿福达北路敷设，终点位于福田镇新鸿材料厂。该工程采用DE315的PE管非开挖定向钻的方式施工敷设，工程总长约565米，现预计需开挖4个2m*6m工作坑.</t>
  </si>
  <si>
    <t>博罗县福田镇惠州顺兴气源管燃气管道工程</t>
  </si>
  <si>
    <t>福中路</t>
  </si>
  <si>
    <t>工程起点接福中路已建DE315燃气管道，终点位于惠州福顺兴厂，该工程采用DE110的PE管非开挖定向钻的方式施工敷设，工程总长约174米，现预计需开挖2个2m*6m工作坑</t>
  </si>
  <si>
    <t>博罗县福兴大道（G324至山水豪庭）燃气管道工程</t>
  </si>
  <si>
    <t>福兴大道</t>
  </si>
  <si>
    <t>博罗县罗阳街道博丰花苑、天第花园、东江花园、银苑花园燃气改造气源管工程</t>
  </si>
  <si>
    <t>人民路、桥西五路</t>
  </si>
  <si>
    <t>博罗县罗阳街道春晖苑小区燃气改造气源管工程</t>
  </si>
  <si>
    <t>桃园路、博罗大道</t>
  </si>
  <si>
    <t>博罗县罗阳街道建设路电信宿舍小区燃气改造气源管工程</t>
  </si>
  <si>
    <t>建设路</t>
  </si>
  <si>
    <t>博罗县罗阳街道庆生路、商业中街中压燃气管道工程</t>
  </si>
  <si>
    <t>庆生路、商业中街</t>
  </si>
  <si>
    <t>博罗县罗阳街道新城一路协作城燃气改造气源管工程</t>
  </si>
  <si>
    <t>新城一路、新凤路</t>
  </si>
  <si>
    <t>该燃气管道工程接新凤路与新城一路交汇口已建中压燃气管道，沿新城一路铺设至协作城小区各楼栋燃气接口处。采用de110的PE管，开挖方式施工，全长144米。占用挖掘城市道路面积：约80平方米。</t>
  </si>
  <si>
    <t>博罗县罗阳街道星园小区、公路局大院燃气改造气源管工程</t>
  </si>
  <si>
    <t>博罗大道、上塘路</t>
  </si>
  <si>
    <t>博罗县罗阳街道飞龙大道中压燃气管道工程</t>
  </si>
  <si>
    <t>飞龙大道、北环一路</t>
  </si>
  <si>
    <t>博罗县罗阳街道博罗大道（经二路-曙光路）</t>
  </si>
  <si>
    <t>经二路-曙光路</t>
  </si>
  <si>
    <t xml:space="preserve"> 博罗县杨村镇杨侨大道（杨新桥~杨侨花园）中压燃气工程</t>
  </si>
  <si>
    <t>博罗县杨侨镇杨侨大道(侨康路~侨香路)中压燃气工程</t>
  </si>
  <si>
    <t>博罗县园洲镇环城北路燃气管道改造工程</t>
  </si>
  <si>
    <t>环城北路</t>
  </si>
  <si>
    <t>杨侨大道（杨新桥~杨侨花园）</t>
    <phoneticPr fontId="22" type="noConversion"/>
  </si>
  <si>
    <t>该燃气管道工程接自人民路与桥西五路交汇处东侧已建中压燃气管道，沿桥西五路铺设至博丰花园小区门口；接西侧已建管道铺设至天第花园小区门口。支线沿人民路铺设至银苑花园小区门口。采用de110的PE管，顶管方式施工，全长308米。预计6个2m*4m工作坑及连接段开挖30米，占用挖掘城市道路面积：约80平方米。</t>
    <phoneticPr fontId="22" type="noConversion"/>
  </si>
  <si>
    <t>该燃气管道工程接桃园路与广汕公路交汇口已建中压燃气管道，沿广汕公路北侧铺设至春晖苑小区门口。采用de160的PE管，顶管方式施工，全长650米。预计6个2m*4m工作坑及连接段开挖20米，占用挖掘城市道路面积：约80平方米。</t>
    <phoneticPr fontId="22" type="noConversion"/>
  </si>
  <si>
    <t>该燃气管道工程接自建设路与低田路交汇口已建中压燃气管道，沿建设路西侧铺设至电信宿舍小区门口。采用de160的PE管，顶管方式施工，全长195米。预计3个2m*4m工作坑及间接段开挖15米，占用挖掘城市道路面积：约40平方米。</t>
    <phoneticPr fontId="22" type="noConversion"/>
  </si>
  <si>
    <t>该燃气管道工程接庆生路与中园五路交汇口已建中压燃气管道，沿庆生路东侧铺设至凯乐花园小区门口，再沿商业中街敷设至教师村小区门口。采用de315的PE管，顶管方式施工，全长1070米。预计14个2m*4m工作坑及各连接段开挖预计100米，占用挖掘城市道路面积：约170平方米。</t>
    <phoneticPr fontId="22" type="noConversion"/>
  </si>
  <si>
    <t>该燃气管道工程接飞龙大道与新凤路交叉口东北侧接已建中压燃气管道穿越博罗大道，沿飞龙大道东侧铺设。终点接北环一路已建de315中压燃气管道。采用de315的PE管，顶管方式施工，全长2015米。预计20个2m*4m工作坑及间接段开挖200米，占用挖掘城市道路面积：约260平方米。</t>
    <phoneticPr fontId="22" type="noConversion"/>
  </si>
  <si>
    <t>该燃气管道工程接博罗大道中与上塘路交汇口已建中压燃气管道，沿广汕公路北侧铺设至公路局大院门口。采用de110的PE管，顶管方式施工，全长175米。预计2个2m*4m工作坑及连接段开挖预计20米，占用挖掘城市道路面积：约30平方米。</t>
    <phoneticPr fontId="22" type="noConversion"/>
  </si>
  <si>
    <t>因新建高速公路导致燃气管道改迁，沿园洲镇环城北路敷设，管道全长450米，主管管径de315，工程采用非开挖定向钻的方式施工敷设180米，采用破挖的方式敷设270米，预计需开挖2个2m*6m工作坑，破挖270米土路面。</t>
    <phoneticPr fontId="22" type="noConversion"/>
  </si>
  <si>
    <t>该燃气管道项目介接曙光北路已建中压燃气管道，沿博罗大道铺设至经二路。采用de315的PE管，顶管方式施工，全长约1000米，预计5个3m*5m工作坑及间接段开挖50米，占用挖掘城市道路面积：约100平方米。</t>
    <phoneticPr fontId="22" type="noConversion"/>
  </si>
  <si>
    <t>博罗县城市公共停车泊位盘活存量资产项目（园洲镇）</t>
  </si>
  <si>
    <t>博罗县城市公共停车泊位盘活存量资产项目（长宁镇）</t>
  </si>
  <si>
    <t>博罗县鼎盛智慧停车管理有限公司</t>
  </si>
  <si>
    <t>长罗路、长宁大道、罗浮路、罗浮大道、人民路、长平路、曙光路、新东街</t>
  </si>
  <si>
    <t>桥北路、南岗路、中兴一路、中兴二路、教育路、福园路等61条城市道路</t>
    <phoneticPr fontId="22" type="noConversion"/>
  </si>
  <si>
    <t>施工涉及设施为机动车道、非机动车道、人行道等，施工内容为占用、挖掘城市道路，共计占用、挖掘城市道路345890.94㎡，其中挖掘道路108090.92㎡。</t>
  </si>
  <si>
    <t>施工涉及设施为机动车道、非机动车道、人行道等，施工内容为占用、挖掘城市道路，共计占用、挖掘城市道路13238.49㎡，其中挖掘道路9941.02㎡。</t>
  </si>
  <si>
    <t>博罗县杨村镇杨侨大道（杨新桥~杨侨花园）中压燃气工程位于杨新一路与杨侨大道交界处，接侨康路待建DN200埋地闸阀，终点位于杨侨花园。该工程采用非开挖定向钻的方式施工敷设，主管管径为de315，工程总长1482米。预计挖掘10个2m*6m工作坑。</t>
    <phoneticPr fontId="22" type="noConversion"/>
  </si>
  <si>
    <t>博罗县杨侨镇杨侨大道(侨康路~侨香路)中压燃气工程位于侨康路与杨侨大道交界处，接侨香路已建de160燃气管道，终点位于侨香路与观杨公路交界处。该工程采用非开挖定向钻的方式施工敷设，工程总长3543米。预计17个2m*6m工作坑。</t>
    <phoneticPr fontId="22" type="noConversion"/>
  </si>
  <si>
    <t>福兴大道（G324至山水豪庭）段燃气管道进行维护作业。计划开挖3至5个工作坑（2米*3米）对管道及配套设施进行检测及维护施工</t>
    <phoneticPr fontId="22" type="noConversion"/>
  </si>
  <si>
    <t>杨侨大道(侨康路~侨香路)</t>
    <phoneticPr fontId="2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</si>
</sst>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quot;月&quot;d&quot;日&quot;;@"/>
    <numFmt numFmtId="177" formatCode="00&quot;月&quot;"/>
    <numFmt numFmtId="178" formatCode="00&quot;日&quot;"/>
  </numFmts>
  <fonts count="27" x14ac:knownFonts="1">
    <font>
      <sz val="12"/>
      <color theme="1"/>
      <name val="宋体"/>
      <charset val="134"/>
      <scheme val="minor"/>
    </font>
    <font>
      <b/>
      <sz val="12"/>
      <color theme="1"/>
      <name val="宋体"/>
      <family val="3"/>
      <charset val="134"/>
      <scheme val="minor"/>
    </font>
    <font>
      <b/>
      <sz val="22"/>
      <color theme="1"/>
      <name val="宋体"/>
      <family val="3"/>
      <charset val="134"/>
      <scheme val="minor"/>
    </font>
    <font>
      <b/>
      <sz val="12"/>
      <color rgb="FFFFFFFF"/>
      <name val="宋体"/>
      <family val="3"/>
      <charset val="134"/>
      <scheme val="minor"/>
    </font>
    <font>
      <b/>
      <sz val="12"/>
      <color rgb="FFFFFFFF"/>
      <name val="宋体"/>
      <family val="3"/>
      <charset val="134"/>
    </font>
    <font>
      <sz val="12"/>
      <color rgb="FF000000"/>
      <name val="宋体"/>
      <family val="3"/>
      <charset val="134"/>
    </font>
    <font>
      <sz val="12"/>
      <color rgb="FF000000"/>
      <name val="宋体"/>
      <family val="3"/>
      <charset val="134"/>
      <scheme val="minor"/>
    </font>
    <font>
      <b/>
      <sz val="22"/>
      <color rgb="FF000000"/>
      <name val="宋体"/>
      <family val="3"/>
      <charset val="134"/>
    </font>
    <font>
      <b/>
      <sz val="14"/>
      <color theme="1"/>
      <name val="宋体"/>
      <family val="3"/>
      <charset val="134"/>
      <scheme val="minor"/>
    </font>
    <font>
      <sz val="11"/>
      <color rgb="FF000000"/>
      <name val="宋体"/>
      <family val="3"/>
      <charset val="134"/>
      <scheme val="minor"/>
    </font>
    <font>
      <sz val="12"/>
      <name val="宋体"/>
      <family val="3"/>
      <charset val="134"/>
      <scheme val="minor"/>
    </font>
    <font>
      <b/>
      <sz val="22"/>
      <name val="宋体"/>
      <family val="3"/>
      <charset val="134"/>
      <scheme val="minor"/>
    </font>
    <font>
      <b/>
      <sz val="10"/>
      <color rgb="FFFFFFFF"/>
      <name val="宋体"/>
      <family val="3"/>
      <charset val="134"/>
      <scheme val="minor"/>
    </font>
    <font>
      <b/>
      <sz val="10"/>
      <name val="宋体"/>
      <family val="3"/>
      <charset val="134"/>
      <scheme val="minor"/>
    </font>
    <font>
      <b/>
      <sz val="10"/>
      <color rgb="FFFFFFFF"/>
      <name val="宋体"/>
      <family val="3"/>
      <charset val="134"/>
    </font>
    <font>
      <sz val="10"/>
      <color rgb="FF000000"/>
      <name val="宋体"/>
      <family val="3"/>
      <charset val="134"/>
      <scheme val="minor"/>
    </font>
    <font>
      <sz val="10"/>
      <color rgb="FF000000"/>
      <name val="宋体"/>
      <family val="3"/>
      <charset val="134"/>
    </font>
    <font>
      <sz val="10"/>
      <name val="宋体"/>
      <family val="3"/>
      <charset val="134"/>
      <scheme val="minor"/>
    </font>
    <font>
      <b/>
      <sz val="12"/>
      <color rgb="FFFF0000"/>
      <name val="宋体"/>
      <family val="3"/>
      <charset val="134"/>
      <scheme val="minor"/>
    </font>
    <font>
      <b/>
      <sz val="10"/>
      <color theme="0"/>
      <name val="宋体"/>
      <family val="3"/>
      <charset val="134"/>
      <scheme val="minor"/>
    </font>
    <font>
      <sz val="10"/>
      <color theme="0"/>
      <name val="宋体"/>
      <family val="3"/>
      <charset val="134"/>
      <scheme val="minor"/>
    </font>
    <font>
      <sz val="10"/>
      <color theme="1"/>
      <name val="宋体"/>
      <family val="3"/>
      <charset val="134"/>
      <scheme val="minor"/>
    </font>
    <font>
      <sz val="9"/>
      <name val="宋体"/>
      <family val="3"/>
      <charset val="134"/>
      <scheme val="minor"/>
    </font>
    <font>
      <sz val="12"/>
      <color theme="1"/>
      <name val="宋体"/>
      <family val="3"/>
      <charset val="134"/>
    </font>
    <font>
      <sz val="12"/>
      <color theme="1"/>
      <name val="宋体"/>
      <family val="3"/>
      <charset val="134"/>
      <scheme val="minor"/>
    </font>
    <font>
      <b/>
      <sz val="12"/>
      <color rgb="FFFF0000"/>
      <name val="宋体"/>
      <family val="3"/>
      <charset val="134"/>
    </font>
    <font>
      <sz val="11"/>
      <color theme="1"/>
      <name val="宋体"/>
      <family val="3"/>
      <charset val="134"/>
      <scheme val="minor"/>
    </font>
  </fonts>
  <fills count="6">
    <fill>
      <patternFill patternType="none"/>
    </fill>
    <fill>
      <patternFill patternType="gray125"/>
    </fill>
    <fill>
      <patternFill patternType="solid">
        <fgColor theme="5" tint="-0.249977111117893"/>
        <bgColor indexed="64"/>
      </patternFill>
    </fill>
    <fill>
      <patternFill patternType="solid">
        <fgColor rgb="FFC00000"/>
        <bgColor indexed="64"/>
      </patternFill>
    </fill>
    <fill>
      <patternFill patternType="solid">
        <fgColor rgb="FFC65911"/>
        <bgColor indexed="64"/>
      </patternFill>
    </fill>
    <fill>
      <patternFill patternType="solid">
        <fgColor theme="5" tint="0.59999389629810485"/>
        <bgColor indexed="64"/>
      </patternFill>
    </fill>
  </fills>
  <borders count="4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theme="0"/>
      </right>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style="thick">
        <color theme="5" tint="-0.249977111117893"/>
      </left>
      <right style="thin">
        <color theme="0"/>
      </right>
      <top style="thick">
        <color theme="5" tint="-0.249977111117893"/>
      </top>
      <bottom/>
      <diagonal/>
    </border>
    <border>
      <left/>
      <right style="thin">
        <color theme="0"/>
      </right>
      <top style="thick">
        <color theme="5" tint="-0.249977111117893"/>
      </top>
      <bottom/>
      <diagonal/>
    </border>
    <border>
      <left/>
      <right style="thin">
        <color auto="1"/>
      </right>
      <top style="thick">
        <color theme="5" tint="-0.249977111117893"/>
      </top>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ck">
        <color theme="5" tint="-0.249977111117893"/>
      </top>
      <bottom/>
      <diagonal/>
    </border>
    <border>
      <left style="thin">
        <color auto="1"/>
      </left>
      <right style="thin">
        <color auto="1"/>
      </right>
      <top/>
      <bottom style="thin">
        <color rgb="FF000000"/>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theme="0"/>
      </left>
      <right style="thin">
        <color theme="0"/>
      </right>
      <top style="thick">
        <color theme="5" tint="-0.249977111117893"/>
      </top>
      <bottom/>
      <diagonal/>
    </border>
    <border>
      <left style="thin">
        <color theme="0"/>
      </left>
      <right style="thin">
        <color theme="0"/>
      </right>
      <top style="thick">
        <color theme="5" tint="-0.249977111117893"/>
      </top>
      <bottom style="thin">
        <color theme="5" tint="-0.249977111117893"/>
      </bottom>
      <diagonal/>
    </border>
    <border>
      <left/>
      <right/>
      <top/>
      <bottom style="thin">
        <color theme="5" tint="-0.249977111117893"/>
      </bottom>
      <diagonal/>
    </border>
    <border>
      <left/>
      <right/>
      <top/>
      <bottom style="thin">
        <color auto="1"/>
      </bottom>
      <diagonal/>
    </border>
    <border>
      <left/>
      <right/>
      <top style="thin">
        <color rgb="FFF79646"/>
      </top>
      <bottom style="thin">
        <color theme="5" tint="-0.249977111117893"/>
      </bottom>
      <diagonal/>
    </border>
    <border>
      <left style="thin">
        <color theme="5" tint="-0.249977111117893"/>
      </left>
      <right/>
      <top style="thin">
        <color theme="5" tint="-0.249977111117893"/>
      </top>
      <bottom style="thin">
        <color theme="5" tint="-0.249977111117893"/>
      </bottom>
      <diagonal/>
    </border>
    <border>
      <left/>
      <right/>
      <top style="thin">
        <color theme="5" tint="-0.249977111117893"/>
      </top>
      <bottom style="thin">
        <color theme="5" tint="-0.249977111117893"/>
      </bottom>
      <diagonal/>
    </border>
    <border>
      <left style="thin">
        <color theme="5" tint="-0.249977111117893"/>
      </left>
      <right/>
      <top style="thin">
        <color theme="5" tint="-0.249977111117893"/>
      </top>
      <bottom style="thin">
        <color rgb="FFED7831"/>
      </bottom>
      <diagonal/>
    </border>
    <border>
      <left/>
      <right/>
      <top style="thin">
        <color theme="5" tint="-0.249977111117893"/>
      </top>
      <bottom style="thin">
        <color rgb="FFED7831"/>
      </bottom>
      <diagonal/>
    </border>
    <border>
      <left style="thin">
        <color theme="5" tint="-0.249977111117893"/>
      </left>
      <right/>
      <top style="thin">
        <color rgb="FFED7831"/>
      </top>
      <bottom style="thin">
        <color rgb="FFED7831"/>
      </bottom>
      <diagonal/>
    </border>
    <border>
      <left/>
      <right/>
      <top style="thin">
        <color rgb="FFED7831"/>
      </top>
      <bottom style="thin">
        <color rgb="FFED7831"/>
      </bottom>
      <diagonal/>
    </border>
    <border>
      <left style="thin">
        <color theme="5" tint="-0.249977111117893"/>
      </left>
      <right/>
      <top style="thin">
        <color rgb="FFED7831"/>
      </top>
      <bottom/>
      <diagonal/>
    </border>
    <border>
      <left/>
      <right/>
      <top style="thin">
        <color rgb="FFED7831"/>
      </top>
      <bottom/>
      <diagonal/>
    </border>
    <border>
      <left/>
      <right/>
      <top style="thin">
        <color theme="5" tint="-0.249977111117893"/>
      </top>
      <bottom style="thick">
        <color theme="5" tint="-0.249977111117893"/>
      </bottom>
      <diagonal/>
    </border>
    <border>
      <left style="thin">
        <color theme="5" tint="-0.249977111117893"/>
      </left>
      <right/>
      <top style="thin">
        <color theme="5" tint="-0.249977111117893"/>
      </top>
      <bottom style="thick">
        <color theme="5" tint="-0.249977111117893"/>
      </bottom>
      <diagonal/>
    </border>
    <border>
      <left style="thin">
        <color theme="0"/>
      </left>
      <right style="thick">
        <color theme="5" tint="-0.249977111117893"/>
      </right>
      <top style="thick">
        <color theme="5" tint="-0.249977111117893"/>
      </top>
      <bottom style="thin">
        <color theme="5" tint="-0.249977111117893"/>
      </bottom>
      <diagonal/>
    </border>
    <border>
      <left/>
      <right style="thick">
        <color theme="5" tint="-0.249977111117893"/>
      </right>
      <top/>
      <bottom style="thin">
        <color theme="5" tint="-0.249977111117893"/>
      </bottom>
      <diagonal/>
    </border>
    <border>
      <left/>
      <right style="thick">
        <color theme="5" tint="-0.249977111117893"/>
      </right>
      <top style="thin">
        <color theme="5" tint="-0.249977111117893"/>
      </top>
      <bottom style="thin">
        <color theme="5" tint="-0.249977111117893"/>
      </bottom>
      <diagonal/>
    </border>
    <border>
      <left/>
      <right style="thick">
        <color theme="5" tint="-0.249977111117893"/>
      </right>
      <top style="thin">
        <color theme="5" tint="-0.249977111117893"/>
      </top>
      <bottom style="thin">
        <color rgb="FFED7831"/>
      </bottom>
      <diagonal/>
    </border>
    <border>
      <left/>
      <right style="thick">
        <color theme="5" tint="-0.249977111117893"/>
      </right>
      <top style="thin">
        <color rgb="FFED7831"/>
      </top>
      <bottom style="thin">
        <color rgb="FFED7831"/>
      </bottom>
      <diagonal/>
    </border>
    <border>
      <left/>
      <right style="thick">
        <color theme="5" tint="-0.249977111117893"/>
      </right>
      <top style="thin">
        <color rgb="FFED7831"/>
      </top>
      <bottom/>
      <diagonal/>
    </border>
    <border>
      <left/>
      <right style="thick">
        <color theme="5" tint="-0.249977111117893"/>
      </right>
      <top style="thin">
        <color theme="5" tint="-0.249977111117893"/>
      </top>
      <bottom style="thick">
        <color theme="5" tint="-0.249977111117893"/>
      </bottom>
      <diagonal/>
    </border>
  </borders>
  <cellStyleXfs count="1">
    <xf numFmtId="0" fontId="0" fillId="0" borderId="0">
      <alignment vertical="center"/>
    </xf>
  </cellStyleXfs>
  <cellXfs count="16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0" xfId="0" applyFill="1" applyAlignment="1">
      <alignment horizontal="center" vertical="center"/>
    </xf>
    <xf numFmtId="0" fontId="6"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0" fillId="0" borderId="0" xfId="0" applyFont="1" applyAlignment="1">
      <alignment horizontal="center" vertical="center"/>
    </xf>
    <xf numFmtId="1" fontId="0" fillId="0" borderId="0" xfId="0" applyNumberFormat="1" applyAlignment="1">
      <alignment horizontal="center" vertical="center"/>
    </xf>
    <xf numFmtId="0" fontId="2" fillId="0" borderId="0" xfId="0" applyFont="1" applyAlignment="1">
      <alignment horizontal="center" vertical="center"/>
    </xf>
    <xf numFmtId="1" fontId="0" fillId="0" borderId="3" xfId="0" applyNumberFormat="1" applyBorder="1" applyAlignment="1">
      <alignment horizontal="center" vertical="center"/>
    </xf>
    <xf numFmtId="1" fontId="4" fillId="2"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58" fontId="6"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176" fontId="6" fillId="0" borderId="5" xfId="0" applyNumberFormat="1" applyFont="1" applyFill="1" applyBorder="1" applyAlignment="1">
      <alignment horizontal="center" vertical="center"/>
    </xf>
    <xf numFmtId="0" fontId="5" fillId="0" borderId="6"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xf>
    <xf numFmtId="176" fontId="6" fillId="0" borderId="2" xfId="0" applyNumberFormat="1" applyFont="1" applyFill="1" applyBorder="1" applyAlignment="1">
      <alignment horizontal="center" vertical="center"/>
    </xf>
    <xf numFmtId="0" fontId="6" fillId="0" borderId="7" xfId="0" applyNumberFormat="1" applyFont="1" applyFill="1" applyBorder="1" applyAlignment="1">
      <alignment horizontal="center" vertical="center" wrapText="1"/>
    </xf>
    <xf numFmtId="0" fontId="6" fillId="0" borderId="7" xfId="0" applyNumberFormat="1" applyFont="1" applyFill="1" applyBorder="1" applyAlignment="1">
      <alignment horizontal="center" vertical="center"/>
    </xf>
    <xf numFmtId="176" fontId="6" fillId="0" borderId="7"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8" fillId="0" borderId="0" xfId="0" applyFont="1" applyAlignment="1">
      <alignment horizontal="center" vertical="center"/>
    </xf>
    <xf numFmtId="9" fontId="6" fillId="0" borderId="1" xfId="0" applyNumberFormat="1" applyFont="1" applyFill="1" applyBorder="1" applyAlignment="1">
      <alignment horizontal="center" vertical="center" wrapText="1"/>
    </xf>
    <xf numFmtId="0" fontId="6" fillId="0" borderId="11" xfId="0" applyNumberFormat="1" applyFont="1" applyFill="1" applyBorder="1" applyAlignment="1">
      <alignment horizontal="center" vertical="center" wrapText="1"/>
    </xf>
    <xf numFmtId="0" fontId="9" fillId="0" borderId="7" xfId="0" applyNumberFormat="1" applyFont="1" applyBorder="1" applyAlignment="1">
      <alignment horizontal="center" vertical="center"/>
    </xf>
    <xf numFmtId="0" fontId="9" fillId="0" borderId="7"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xf>
    <xf numFmtId="176" fontId="5" fillId="0" borderId="5" xfId="0" applyNumberFormat="1" applyFont="1" applyFill="1" applyBorder="1" applyAlignment="1">
      <alignment horizontal="center" vertical="center"/>
    </xf>
    <xf numFmtId="9" fontId="6" fillId="0" borderId="2" xfId="0" applyNumberFormat="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0" fontId="0" fillId="0" borderId="0" xfId="0" applyFont="1" applyFill="1" applyAlignment="1">
      <alignment horizontal="center" vertical="center"/>
    </xf>
    <xf numFmtId="0" fontId="1" fillId="0" borderId="0" xfId="0" applyFont="1" applyFill="1" applyAlignment="1">
      <alignment horizontal="center" vertical="center"/>
    </xf>
    <xf numFmtId="0" fontId="0" fillId="0" borderId="0" xfId="0" applyFill="1">
      <alignment vertical="center"/>
    </xf>
    <xf numFmtId="0" fontId="10" fillId="0" borderId="0" xfId="0" applyFont="1" applyFill="1" applyAlignment="1">
      <alignment horizontal="center" vertical="center"/>
    </xf>
    <xf numFmtId="0" fontId="0" fillId="0" borderId="3" xfId="0" applyBorder="1">
      <alignment vertical="center"/>
    </xf>
    <xf numFmtId="0" fontId="0" fillId="3" borderId="0" xfId="0" applyFill="1" applyAlignment="1">
      <alignment horizontal="center" vertical="center"/>
    </xf>
    <xf numFmtId="0" fontId="1" fillId="0" borderId="0" xfId="0" applyFont="1">
      <alignment vertical="center"/>
    </xf>
    <xf numFmtId="0" fontId="12" fillId="2" borderId="12"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0" fontId="13" fillId="0" borderId="13" xfId="0" applyNumberFormat="1" applyFont="1" applyFill="1" applyBorder="1" applyAlignment="1">
      <alignment horizontal="center" vertical="center"/>
    </xf>
    <xf numFmtId="0" fontId="12" fillId="2" borderId="14" xfId="0" applyNumberFormat="1" applyFont="1" applyFill="1" applyBorder="1" applyAlignment="1">
      <alignment horizontal="center" vertical="center" wrapText="1"/>
    </xf>
    <xf numFmtId="0" fontId="14" fillId="2" borderId="14" xfId="0" applyNumberFormat="1" applyFont="1" applyFill="1" applyBorder="1" applyAlignment="1">
      <alignment horizontal="center" vertical="center" wrapText="1"/>
    </xf>
    <xf numFmtId="0" fontId="15" fillId="0" borderId="7" xfId="0" applyNumberFormat="1" applyFont="1" applyFill="1" applyBorder="1" applyAlignment="1">
      <alignment horizontal="center" vertical="center"/>
    </xf>
    <xf numFmtId="0" fontId="15" fillId="0" borderId="15" xfId="0" applyNumberFormat="1" applyFont="1" applyFill="1" applyBorder="1" applyAlignment="1">
      <alignment horizontal="center" vertical="center"/>
    </xf>
    <xf numFmtId="0" fontId="16" fillId="0" borderId="17" xfId="0" applyNumberFormat="1" applyFont="1" applyFill="1" applyBorder="1" applyAlignment="1">
      <alignment horizontal="center" vertical="center" wrapText="1"/>
    </xf>
    <xf numFmtId="0" fontId="16" fillId="0" borderId="7" xfId="0" applyNumberFormat="1" applyFont="1" applyFill="1" applyBorder="1" applyAlignment="1">
      <alignment horizontal="center" vertical="center" wrapText="1"/>
    </xf>
    <xf numFmtId="0" fontId="1" fillId="0" borderId="0" xfId="0" applyFont="1" applyFill="1">
      <alignment vertical="center"/>
    </xf>
    <xf numFmtId="0" fontId="16" fillId="0" borderId="6" xfId="0" applyNumberFormat="1" applyFont="1" applyFill="1" applyBorder="1" applyAlignment="1">
      <alignment horizontal="center" vertical="center" wrapText="1"/>
    </xf>
    <xf numFmtId="0" fontId="15" fillId="0" borderId="18" xfId="0" applyNumberFormat="1" applyFont="1" applyFill="1" applyBorder="1" applyAlignment="1">
      <alignment horizontal="center" vertical="center"/>
    </xf>
    <xf numFmtId="0" fontId="15" fillId="0" borderId="4" xfId="0" applyNumberFormat="1" applyFont="1" applyFill="1" applyBorder="1" applyAlignment="1">
      <alignment horizontal="center" vertical="center" wrapText="1"/>
    </xf>
    <xf numFmtId="0" fontId="15" fillId="0" borderId="19" xfId="0" applyNumberFormat="1" applyFont="1" applyFill="1" applyBorder="1" applyAlignment="1">
      <alignment horizontal="center" vertical="center" wrapText="1"/>
    </xf>
    <xf numFmtId="0" fontId="16" fillId="0" borderId="10"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5" fillId="0" borderId="6" xfId="0" applyNumberFormat="1" applyFont="1" applyFill="1" applyBorder="1" applyAlignment="1">
      <alignment horizontal="center" vertical="center" wrapText="1"/>
    </xf>
    <xf numFmtId="0" fontId="15" fillId="0" borderId="17" xfId="0" applyNumberFormat="1" applyFont="1" applyFill="1" applyBorder="1" applyAlignment="1">
      <alignment horizontal="center" vertical="center" wrapText="1"/>
    </xf>
    <xf numFmtId="0" fontId="15" fillId="0" borderId="7" xfId="0" applyNumberFormat="1" applyFont="1" applyFill="1" applyBorder="1" applyAlignment="1">
      <alignment horizontal="center" vertical="center" wrapText="1"/>
    </xf>
    <xf numFmtId="0" fontId="15" fillId="0" borderId="4" xfId="0" applyNumberFormat="1" applyFont="1" applyFill="1" applyBorder="1" applyAlignment="1">
      <alignment horizontal="center" vertical="center"/>
    </xf>
    <xf numFmtId="0" fontId="15" fillId="0" borderId="10" xfId="0" applyNumberFormat="1" applyFont="1" applyFill="1" applyBorder="1" applyAlignment="1">
      <alignment horizontal="center" vertical="center"/>
    </xf>
    <xf numFmtId="0" fontId="15" fillId="0" borderId="6" xfId="0" applyNumberFormat="1" applyFont="1" applyFill="1" applyBorder="1" applyAlignment="1">
      <alignment horizontal="center" vertical="center"/>
    </xf>
    <xf numFmtId="0" fontId="15" fillId="0" borderId="2" xfId="0" applyNumberFormat="1" applyFont="1" applyFill="1" applyBorder="1" applyAlignment="1">
      <alignment horizontal="center" vertical="center"/>
    </xf>
    <xf numFmtId="0" fontId="15" fillId="0" borderId="2" xfId="0" applyNumberFormat="1" applyFont="1" applyFill="1" applyBorder="1" applyAlignment="1">
      <alignment horizontal="center" vertical="center" wrapText="1"/>
    </xf>
    <xf numFmtId="0" fontId="15" fillId="0" borderId="10" xfId="0" applyNumberFormat="1" applyFont="1" applyFill="1" applyBorder="1" applyAlignment="1">
      <alignment horizontal="center" vertical="center" wrapText="1"/>
    </xf>
    <xf numFmtId="58" fontId="15" fillId="0" borderId="10" xfId="0" applyNumberFormat="1" applyFont="1" applyFill="1" applyBorder="1" applyAlignment="1">
      <alignment horizontal="center" vertical="center" wrapText="1"/>
    </xf>
    <xf numFmtId="58" fontId="15" fillId="0" borderId="10" xfId="0" applyNumberFormat="1" applyFont="1" applyFill="1" applyBorder="1" applyAlignment="1">
      <alignment horizontal="center" vertical="center"/>
    </xf>
    <xf numFmtId="58" fontId="15" fillId="0" borderId="7" xfId="0" applyNumberFormat="1" applyFont="1" applyFill="1" applyBorder="1" applyAlignment="1">
      <alignment horizontal="center" vertical="center" wrapText="1"/>
    </xf>
    <xf numFmtId="58" fontId="15" fillId="0" borderId="7" xfId="0" applyNumberFormat="1" applyFont="1" applyFill="1" applyBorder="1" applyAlignment="1">
      <alignment horizontal="center" vertical="center"/>
    </xf>
    <xf numFmtId="0" fontId="15" fillId="0" borderId="22" xfId="0" applyNumberFormat="1" applyFont="1" applyFill="1" applyBorder="1" applyAlignment="1">
      <alignment horizontal="center" vertical="center" wrapText="1"/>
    </xf>
    <xf numFmtId="0" fontId="15" fillId="0" borderId="23" xfId="0" applyNumberFormat="1" applyFont="1" applyFill="1" applyBorder="1" applyAlignment="1">
      <alignment horizontal="center" vertical="center" wrapText="1"/>
    </xf>
    <xf numFmtId="0" fontId="15" fillId="0" borderId="24" xfId="0" applyNumberFormat="1" applyFont="1" applyFill="1" applyBorder="1" applyAlignment="1">
      <alignment horizontal="center" vertical="center" wrapText="1"/>
    </xf>
    <xf numFmtId="0" fontId="15" fillId="0" borderId="25" xfId="0" applyNumberFormat="1" applyFont="1" applyFill="1" applyBorder="1" applyAlignment="1">
      <alignment horizontal="center" vertical="center" wrapText="1"/>
    </xf>
    <xf numFmtId="0" fontId="8" fillId="0" borderId="0" xfId="0" applyFont="1" applyAlignment="1">
      <alignment horizontal="right" vertical="center"/>
    </xf>
    <xf numFmtId="177" fontId="8" fillId="0" borderId="0" xfId="0" applyNumberFormat="1" applyFont="1" applyAlignment="1">
      <alignment horizontal="left" vertical="center"/>
    </xf>
    <xf numFmtId="177" fontId="8" fillId="0" borderId="0" xfId="0" applyNumberFormat="1" applyFont="1" applyAlignment="1">
      <alignment horizontal="center" vertical="center"/>
    </xf>
    <xf numFmtId="0" fontId="12" fillId="2" borderId="26" xfId="0" applyNumberFormat="1" applyFont="1" applyFill="1" applyBorder="1" applyAlignment="1">
      <alignment horizontal="center" vertical="center"/>
    </xf>
    <xf numFmtId="0" fontId="19" fillId="4" borderId="27" xfId="0" applyNumberFormat="1" applyFont="1" applyFill="1" applyBorder="1" applyAlignment="1">
      <alignment horizontal="center" vertical="center"/>
    </xf>
    <xf numFmtId="0" fontId="20" fillId="0" borderId="28" xfId="0" applyNumberFormat="1" applyFont="1" applyFill="1" applyBorder="1" applyAlignment="1">
      <alignment horizontal="center" vertical="center"/>
    </xf>
    <xf numFmtId="0" fontId="15" fillId="0" borderId="29" xfId="0" applyNumberFormat="1" applyFont="1" applyFill="1" applyBorder="1" applyAlignment="1">
      <alignment horizontal="center" vertical="center"/>
    </xf>
    <xf numFmtId="0" fontId="19" fillId="0" borderId="28" xfId="0" applyNumberFormat="1" applyFont="1" applyFill="1" applyBorder="1" applyAlignment="1">
      <alignment horizontal="center" vertical="center"/>
    </xf>
    <xf numFmtId="0" fontId="17" fillId="0" borderId="30" xfId="0" applyNumberFormat="1" applyFont="1" applyFill="1" applyBorder="1" applyAlignment="1">
      <alignment horizontal="center" vertical="center"/>
    </xf>
    <xf numFmtId="178" fontId="15" fillId="0" borderId="30" xfId="0" applyNumberFormat="1" applyFont="1" applyFill="1" applyBorder="1" applyAlignment="1">
      <alignment horizontal="center" vertical="center"/>
    </xf>
    <xf numFmtId="0" fontId="15" fillId="5" borderId="28" xfId="0" applyNumberFormat="1" applyFont="1" applyFill="1" applyBorder="1" applyAlignment="1">
      <alignment horizontal="center" vertical="center"/>
    </xf>
    <xf numFmtId="0" fontId="21" fillId="0" borderId="31" xfId="0" applyNumberFormat="1" applyFont="1" applyFill="1" applyBorder="1" applyAlignment="1">
      <alignment vertical="center"/>
    </xf>
    <xf numFmtId="0" fontId="21" fillId="0" borderId="32" xfId="0" applyNumberFormat="1" applyFont="1" applyFill="1" applyBorder="1" applyAlignment="1">
      <alignment vertical="center"/>
    </xf>
    <xf numFmtId="0" fontId="17" fillId="5" borderId="32" xfId="0" applyNumberFormat="1" applyFont="1" applyFill="1" applyBorder="1" applyAlignment="1">
      <alignment horizontal="center" vertical="center"/>
    </xf>
    <xf numFmtId="178" fontId="15" fillId="5" borderId="32" xfId="0" applyNumberFormat="1" applyFont="1" applyFill="1" applyBorder="1" applyAlignment="1">
      <alignment horizontal="center" vertical="center"/>
    </xf>
    <xf numFmtId="0" fontId="15" fillId="5" borderId="30" xfId="0" applyNumberFormat="1" applyFont="1" applyFill="1" applyBorder="1" applyAlignment="1">
      <alignment horizontal="center" vertical="center"/>
    </xf>
    <xf numFmtId="0" fontId="21" fillId="0" borderId="33" xfId="0" applyNumberFormat="1" applyFont="1" applyFill="1" applyBorder="1" applyAlignment="1">
      <alignment vertical="center"/>
    </xf>
    <xf numFmtId="0" fontId="21" fillId="0" borderId="34" xfId="0" applyNumberFormat="1" applyFont="1" applyFill="1" applyBorder="1" applyAlignment="1">
      <alignment vertical="center"/>
    </xf>
    <xf numFmtId="178" fontId="15" fillId="0" borderId="32" xfId="0" applyNumberFormat="1" applyFont="1" applyFill="1" applyBorder="1" applyAlignment="1">
      <alignment horizontal="center" vertical="center"/>
    </xf>
    <xf numFmtId="0" fontId="15" fillId="0" borderId="30" xfId="0" applyNumberFormat="1" applyFont="1" applyFill="1" applyBorder="1" applyAlignment="1">
      <alignment horizontal="center" vertical="center"/>
    </xf>
    <xf numFmtId="0" fontId="21" fillId="0" borderId="35" xfId="0" applyNumberFormat="1" applyFont="1" applyFill="1" applyBorder="1" applyAlignment="1">
      <alignment vertical="center"/>
    </xf>
    <xf numFmtId="0" fontId="21" fillId="0" borderId="36" xfId="0" applyNumberFormat="1" applyFont="1" applyFill="1" applyBorder="1" applyAlignment="1">
      <alignment vertical="center"/>
    </xf>
    <xf numFmtId="0" fontId="21" fillId="0" borderId="37" xfId="0" applyNumberFormat="1" applyFont="1" applyFill="1" applyBorder="1" applyAlignment="1">
      <alignment vertical="center"/>
    </xf>
    <xf numFmtId="0" fontId="21" fillId="0" borderId="38" xfId="0" applyNumberFormat="1" applyFont="1" applyFill="1" applyBorder="1" applyAlignment="1">
      <alignment vertical="center"/>
    </xf>
    <xf numFmtId="178" fontId="15" fillId="5" borderId="39" xfId="0" applyNumberFormat="1" applyFont="1" applyFill="1" applyBorder="1" applyAlignment="1">
      <alignment horizontal="center" vertical="center"/>
    </xf>
    <xf numFmtId="0" fontId="15" fillId="5" borderId="39" xfId="0" applyNumberFormat="1" applyFont="1" applyFill="1" applyBorder="1" applyAlignment="1">
      <alignment horizontal="center" vertical="center"/>
    </xf>
    <xf numFmtId="0" fontId="21" fillId="0" borderId="40" xfId="0" applyNumberFormat="1" applyFont="1" applyFill="1" applyBorder="1" applyAlignment="1">
      <alignment vertical="center"/>
    </xf>
    <xf numFmtId="0" fontId="21" fillId="0" borderId="39" xfId="0" applyNumberFormat="1" applyFont="1" applyFill="1" applyBorder="1" applyAlignment="1">
      <alignment vertical="center"/>
    </xf>
    <xf numFmtId="0" fontId="19" fillId="4" borderId="41" xfId="0" applyNumberFormat="1" applyFont="1" applyFill="1" applyBorder="1" applyAlignment="1">
      <alignment horizontal="center" vertical="center"/>
    </xf>
    <xf numFmtId="0" fontId="20" fillId="0" borderId="42" xfId="0" applyNumberFormat="1" applyFont="1" applyFill="1" applyBorder="1" applyAlignment="1">
      <alignment horizontal="center" vertical="center"/>
    </xf>
    <xf numFmtId="0" fontId="19" fillId="0" borderId="42" xfId="0" applyNumberFormat="1" applyFont="1" applyFill="1" applyBorder="1" applyAlignment="1">
      <alignment horizontal="center" vertical="center"/>
    </xf>
    <xf numFmtId="0" fontId="21" fillId="0" borderId="43" xfId="0" applyNumberFormat="1" applyFont="1" applyFill="1" applyBorder="1" applyAlignment="1">
      <alignment vertical="center"/>
    </xf>
    <xf numFmtId="0" fontId="21" fillId="0" borderId="44" xfId="0" applyNumberFormat="1" applyFont="1" applyFill="1" applyBorder="1" applyAlignment="1">
      <alignment vertical="center"/>
    </xf>
    <xf numFmtId="0" fontId="21" fillId="0" borderId="45" xfId="0" applyNumberFormat="1" applyFont="1" applyFill="1" applyBorder="1" applyAlignment="1">
      <alignment vertical="center"/>
    </xf>
    <xf numFmtId="0" fontId="21" fillId="0" borderId="46" xfId="0" applyNumberFormat="1" applyFont="1" applyFill="1" applyBorder="1" applyAlignment="1">
      <alignment vertical="center"/>
    </xf>
    <xf numFmtId="0" fontId="21" fillId="0" borderId="47" xfId="0" applyNumberFormat="1" applyFont="1" applyFill="1" applyBorder="1" applyAlignment="1">
      <alignment vertical="center"/>
    </xf>
    <xf numFmtId="0" fontId="25" fillId="0" borderId="1" xfId="0" applyNumberFormat="1" applyFont="1" applyFill="1" applyBorder="1" applyAlignment="1">
      <alignment horizontal="center" vertical="center" wrapText="1"/>
    </xf>
    <xf numFmtId="0" fontId="2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58" fontId="0" fillId="0" borderId="1" xfId="0" applyNumberFormat="1" applyBorder="1" applyAlignment="1">
      <alignment horizontal="center" vertical="center" wrapText="1"/>
    </xf>
    <xf numFmtId="0" fontId="0" fillId="0" borderId="1" xfId="0" applyBorder="1" applyAlignment="1">
      <alignment horizontal="center" vertical="center"/>
    </xf>
    <xf numFmtId="0" fontId="2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Alignment="1">
      <alignment horizontal="center" vertical="center"/>
    </xf>
    <xf numFmtId="0" fontId="2" fillId="0" borderId="0" xfId="0" applyFont="1" applyFill="1" applyAlignment="1">
      <alignment horizontal="center" vertical="center"/>
    </xf>
    <xf numFmtId="0" fontId="11" fillId="0" borderId="0" xfId="0" applyFont="1" applyFill="1" applyAlignment="1">
      <alignment horizontal="center" vertical="center"/>
    </xf>
    <xf numFmtId="0" fontId="18" fillId="0" borderId="0" xfId="0" applyFont="1" applyAlignment="1">
      <alignment horizontal="left" vertical="center"/>
    </xf>
    <xf numFmtId="0" fontId="12" fillId="2" borderId="20"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0" fontId="15" fillId="0" borderId="8" xfId="0" applyNumberFormat="1" applyFont="1" applyFill="1" applyBorder="1" applyAlignment="1">
      <alignment horizontal="center" vertical="center"/>
    </xf>
    <xf numFmtId="0" fontId="15" fillId="0" borderId="10" xfId="0" applyNumberFormat="1" applyFont="1" applyFill="1" applyBorder="1" applyAlignment="1">
      <alignment horizontal="center" vertical="center"/>
    </xf>
    <xf numFmtId="0" fontId="15" fillId="0" borderId="4" xfId="0" applyNumberFormat="1" applyFont="1" applyFill="1" applyBorder="1" applyAlignment="1">
      <alignment horizontal="center" vertical="center"/>
    </xf>
    <xf numFmtId="0" fontId="15" fillId="0" borderId="6" xfId="0" applyNumberFormat="1" applyFont="1" applyFill="1" applyBorder="1" applyAlignment="1">
      <alignment horizontal="center" vertical="center"/>
    </xf>
    <xf numFmtId="0" fontId="15" fillId="0" borderId="2" xfId="0" applyNumberFormat="1" applyFont="1" applyFill="1" applyBorder="1" applyAlignment="1">
      <alignment horizontal="center" vertical="center"/>
    </xf>
    <xf numFmtId="58" fontId="15" fillId="0" borderId="4" xfId="0" applyNumberFormat="1" applyFont="1" applyFill="1" applyBorder="1" applyAlignment="1">
      <alignment horizontal="center" vertical="center"/>
    </xf>
    <xf numFmtId="58" fontId="15" fillId="0" borderId="21" xfId="0" applyNumberFormat="1" applyFont="1" applyFill="1" applyBorder="1" applyAlignment="1">
      <alignment horizontal="center" vertical="center"/>
    </xf>
    <xf numFmtId="58" fontId="15" fillId="0" borderId="7" xfId="0" applyNumberFormat="1" applyFont="1" applyFill="1" applyBorder="1" applyAlignment="1">
      <alignment horizontal="center" vertical="center"/>
    </xf>
    <xf numFmtId="0" fontId="15" fillId="0" borderId="4" xfId="0" applyNumberFormat="1" applyFont="1" applyFill="1" applyBorder="1" applyAlignment="1">
      <alignment horizontal="center" vertical="center" wrapText="1"/>
    </xf>
    <xf numFmtId="0" fontId="15" fillId="0" borderId="6"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6" fillId="0" borderId="2" xfId="0" applyNumberFormat="1" applyFont="1" applyFill="1" applyBorder="1" applyAlignment="1">
      <alignment horizontal="center" vertical="center" wrapText="1"/>
    </xf>
    <xf numFmtId="0" fontId="16" fillId="0" borderId="2" xfId="0" applyNumberFormat="1" applyFont="1" applyFill="1" applyBorder="1" applyAlignment="1">
      <alignment horizontal="center" vertical="center"/>
    </xf>
    <xf numFmtId="0" fontId="15" fillId="0" borderId="16" xfId="0" applyNumberFormat="1" applyFont="1" applyFill="1" applyBorder="1" applyAlignment="1">
      <alignment horizontal="center" vertical="center" wrapText="1"/>
    </xf>
    <xf numFmtId="0" fontId="16" fillId="0" borderId="4" xfId="0" applyNumberFormat="1" applyFont="1" applyFill="1" applyBorder="1" applyAlignment="1">
      <alignment horizontal="center" vertical="center" wrapText="1"/>
    </xf>
    <xf numFmtId="0" fontId="17" fillId="0" borderId="6"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6" fillId="0" borderId="8" xfId="0" applyNumberFormat="1" applyFont="1" applyFill="1" applyBorder="1" applyAlignment="1">
      <alignment horizontal="center" vertical="center" wrapText="1"/>
    </xf>
    <xf numFmtId="0" fontId="16" fillId="0" borderId="10" xfId="0" applyNumberFormat="1" applyFont="1" applyFill="1" applyBorder="1" applyAlignment="1">
      <alignment horizontal="center" vertical="center" wrapText="1"/>
    </xf>
    <xf numFmtId="0" fontId="16" fillId="0" borderId="6" xfId="0" applyNumberFormat="1" applyFont="1" applyFill="1" applyBorder="1" applyAlignment="1">
      <alignment horizontal="center" vertical="center" wrapText="1"/>
    </xf>
    <xf numFmtId="0" fontId="6" fillId="0" borderId="8" xfId="0" applyNumberFormat="1" applyFont="1" applyFill="1" applyBorder="1" applyAlignment="1">
      <alignment horizontal="center" vertical="center" wrapText="1"/>
    </xf>
    <xf numFmtId="0" fontId="6" fillId="0" borderId="9" xfId="0" applyNumberFormat="1" applyFont="1" applyFill="1" applyBorder="1" applyAlignment="1">
      <alignment horizontal="center" vertical="center" wrapText="1"/>
    </xf>
    <xf numFmtId="0" fontId="6" fillId="0" borderId="10" xfId="0" applyNumberFormat="1" applyFont="1" applyFill="1" applyBorder="1" applyAlignment="1">
      <alignment horizontal="center" vertical="center" wrapText="1"/>
    </xf>
    <xf numFmtId="1" fontId="7" fillId="0" borderId="0" xfId="0" applyNumberFormat="1" applyFont="1" applyAlignment="1">
      <alignment horizontal="center" vertical="center"/>
    </xf>
    <xf numFmtId="0" fontId="5" fillId="0" borderId="2"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24" fillId="0" borderId="1" xfId="0" applyFont="1" applyBorder="1" applyAlignment="1">
      <alignment horizontal="left" vertical="center" wrapText="1"/>
    </xf>
    <xf numFmtId="0" fontId="0" fillId="0" borderId="1" xfId="0" applyBorder="1" applyAlignment="1">
      <alignment horizontal="left" vertical="center" wrapText="1"/>
    </xf>
  </cellXfs>
  <cellStyles count="1">
    <cellStyle name="常规" xfId="0" builtinId="0"/>
  </cellStyles>
  <dxfs count="22">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FFC000"/>
        </patternFill>
      </fill>
    </dxf>
    <dxf>
      <fill>
        <patternFill patternType="solid">
          <bgColor rgb="FFFFC000"/>
        </patternFill>
      </fill>
    </dxf>
  </dxfs>
  <tableStyles count="0" defaultTableStyle="TableStyleMedium2"/>
  <colors>
    <mruColors>
      <color rgb="FFD37A23"/>
      <color rgb="FFC65911"/>
      <color rgb="FFED783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A55"/>
  <sheetViews>
    <sheetView showGridLines="0" topLeftCell="A9" workbookViewId="0">
      <selection activeCell="C4" sqref="C4"/>
    </sheetView>
  </sheetViews>
  <sheetFormatPr defaultColWidth="9" defaultRowHeight="30" customHeight="1" x14ac:dyDescent="0.15"/>
  <cols>
    <col min="1" max="1" width="0.625" customWidth="1"/>
    <col min="2" max="2" width="6.75" customWidth="1"/>
    <col min="3" max="3" width="22.75" customWidth="1"/>
    <col min="4" max="4" width="14.625" style="40" customWidth="1"/>
    <col min="5" max="5" width="14.75" customWidth="1"/>
    <col min="6" max="6" width="14.625" style="2" customWidth="1"/>
    <col min="7" max="8" width="21.125" style="41" customWidth="1"/>
    <col min="9" max="13" width="14.625" style="2" customWidth="1"/>
    <col min="14" max="14" width="11.75" style="7" customWidth="1"/>
    <col min="15" max="15" width="12.125" style="7" customWidth="1"/>
    <col min="16" max="16" width="11.75" style="2" customWidth="1"/>
    <col min="17" max="17" width="15.5" style="2" customWidth="1"/>
    <col min="18" max="18" width="21.875" style="2" customWidth="1"/>
    <col min="19" max="19" width="11.375" style="2" customWidth="1"/>
    <col min="20" max="20" width="9.375" style="2" customWidth="1"/>
    <col min="21" max="21" width="9.625" style="2" customWidth="1"/>
    <col min="22" max="22" width="5.75" style="2" customWidth="1"/>
    <col min="23" max="53" width="3.125" style="2" customWidth="1"/>
    <col min="54" max="16384" width="9" style="2"/>
  </cols>
  <sheetData>
    <row r="1" spans="1:53" ht="57" customHeight="1" x14ac:dyDescent="0.15">
      <c r="A1" s="2"/>
      <c r="B1" s="124" t="s">
        <v>0</v>
      </c>
      <c r="C1" s="124"/>
      <c r="D1" s="125"/>
      <c r="E1" s="124"/>
      <c r="F1" s="124"/>
      <c r="G1" s="126"/>
      <c r="H1" s="126"/>
      <c r="I1" s="124"/>
      <c r="J1" s="124"/>
      <c r="K1" s="124"/>
      <c r="L1" s="124"/>
      <c r="M1" s="124"/>
      <c r="N1" s="125"/>
      <c r="O1" s="125"/>
      <c r="P1" s="124"/>
      <c r="Q1" s="124"/>
      <c r="R1" s="124"/>
      <c r="S1" s="124"/>
      <c r="T1" s="124"/>
      <c r="U1" s="124"/>
      <c r="V1" s="124"/>
      <c r="W1" s="124"/>
      <c r="X1" s="124"/>
      <c r="Y1" s="124"/>
      <c r="Z1" s="124"/>
      <c r="AA1" s="124"/>
      <c r="AB1" s="124"/>
      <c r="AC1" s="124"/>
      <c r="AD1" s="124"/>
      <c r="AE1" s="124"/>
      <c r="AF1" s="124"/>
      <c r="AG1" s="124"/>
      <c r="AH1" s="124"/>
      <c r="AI1" s="124"/>
      <c r="AJ1" s="124"/>
      <c r="AK1" s="124"/>
      <c r="AL1" s="124"/>
      <c r="AM1" s="124"/>
      <c r="AN1" s="124"/>
      <c r="AO1" s="124"/>
      <c r="AP1" s="124"/>
      <c r="AQ1" s="124"/>
      <c r="AR1" s="124"/>
      <c r="AS1" s="124"/>
      <c r="AT1" s="124"/>
      <c r="AU1" s="124"/>
      <c r="AV1" s="124"/>
      <c r="AW1" s="124"/>
      <c r="AX1" s="124"/>
      <c r="AY1" s="124"/>
      <c r="AZ1" s="124"/>
      <c r="BA1" s="124"/>
    </row>
    <row r="2" spans="1:53" ht="24" customHeight="1" x14ac:dyDescent="0.15">
      <c r="A2" s="2"/>
      <c r="B2" s="42"/>
      <c r="C2" s="43" t="s">
        <v>1</v>
      </c>
      <c r="D2" s="7"/>
      <c r="E2" s="2"/>
      <c r="Q2" s="78" t="s">
        <v>2</v>
      </c>
      <c r="R2" s="79">
        <v>3</v>
      </c>
      <c r="S2" s="80"/>
      <c r="T2" s="80"/>
      <c r="U2" s="1"/>
      <c r="V2" s="127" t="s">
        <v>3</v>
      </c>
      <c r="W2" s="127"/>
      <c r="X2" s="127"/>
      <c r="Y2" s="127"/>
      <c r="Z2" s="127"/>
      <c r="AA2" s="127"/>
      <c r="AB2" s="127"/>
      <c r="AC2" s="127"/>
      <c r="AD2" s="127"/>
      <c r="AE2" s="127"/>
      <c r="AF2" s="127"/>
      <c r="AG2" s="127"/>
      <c r="AH2" s="127"/>
      <c r="AI2" s="127"/>
      <c r="AJ2" s="127"/>
      <c r="AK2" s="127"/>
      <c r="AL2" s="127"/>
      <c r="AM2" s="127"/>
      <c r="AN2" s="127"/>
      <c r="AO2" s="127"/>
      <c r="AP2" s="127"/>
      <c r="AQ2" s="127"/>
      <c r="AR2" s="127"/>
      <c r="AS2" s="127"/>
      <c r="AT2" s="127"/>
      <c r="AU2" s="127"/>
      <c r="AV2" s="13"/>
      <c r="AW2" s="13"/>
      <c r="AX2" s="13"/>
      <c r="AY2" s="13"/>
      <c r="AZ2" s="13"/>
      <c r="BA2" s="13"/>
    </row>
    <row r="3" spans="1:53" s="1" customFormat="1" ht="94.5" customHeight="1" x14ac:dyDescent="0.15">
      <c r="A3" s="44"/>
      <c r="B3" s="45" t="s">
        <v>4</v>
      </c>
      <c r="C3" s="46" t="s">
        <v>5</v>
      </c>
      <c r="D3" s="47" t="s">
        <v>6</v>
      </c>
      <c r="E3" s="48" t="s">
        <v>7</v>
      </c>
      <c r="F3" s="48" t="s">
        <v>8</v>
      </c>
      <c r="G3" s="48" t="s">
        <v>9</v>
      </c>
      <c r="H3" s="49" t="s">
        <v>10</v>
      </c>
      <c r="I3" s="48" t="s">
        <v>11</v>
      </c>
      <c r="J3" s="48" t="s">
        <v>12</v>
      </c>
      <c r="K3" s="128" t="s">
        <v>13</v>
      </c>
      <c r="L3" s="129"/>
      <c r="M3" s="48" t="s">
        <v>14</v>
      </c>
      <c r="N3" s="48" t="s">
        <v>15</v>
      </c>
      <c r="O3" s="48" t="s">
        <v>16</v>
      </c>
      <c r="P3" s="48" t="s">
        <v>17</v>
      </c>
      <c r="Q3" s="46" t="s">
        <v>18</v>
      </c>
      <c r="R3" s="46" t="s">
        <v>19</v>
      </c>
      <c r="S3" s="46" t="s">
        <v>20</v>
      </c>
      <c r="T3" s="81" t="s">
        <v>21</v>
      </c>
      <c r="U3" s="81" t="s">
        <v>22</v>
      </c>
      <c r="V3" s="81" t="s">
        <v>23</v>
      </c>
      <c r="W3" s="82">
        <v>1</v>
      </c>
      <c r="X3" s="82">
        <v>2</v>
      </c>
      <c r="Y3" s="82">
        <v>3</v>
      </c>
      <c r="Z3" s="82">
        <v>4</v>
      </c>
      <c r="AA3" s="82">
        <v>5</v>
      </c>
      <c r="AB3" s="82">
        <v>6</v>
      </c>
      <c r="AC3" s="82">
        <v>7</v>
      </c>
      <c r="AD3" s="82">
        <v>8</v>
      </c>
      <c r="AE3" s="82">
        <v>9</v>
      </c>
      <c r="AF3" s="82">
        <v>10</v>
      </c>
      <c r="AG3" s="82">
        <v>11</v>
      </c>
      <c r="AH3" s="82">
        <v>12</v>
      </c>
      <c r="AI3" s="82">
        <v>13</v>
      </c>
      <c r="AJ3" s="82">
        <v>14</v>
      </c>
      <c r="AK3" s="82">
        <v>15</v>
      </c>
      <c r="AL3" s="82">
        <v>16</v>
      </c>
      <c r="AM3" s="82">
        <v>17</v>
      </c>
      <c r="AN3" s="82">
        <v>18</v>
      </c>
      <c r="AO3" s="82">
        <v>19</v>
      </c>
      <c r="AP3" s="82">
        <v>20</v>
      </c>
      <c r="AQ3" s="82">
        <v>21</v>
      </c>
      <c r="AR3" s="82">
        <v>22</v>
      </c>
      <c r="AS3" s="82">
        <v>23</v>
      </c>
      <c r="AT3" s="82">
        <v>24</v>
      </c>
      <c r="AU3" s="82">
        <v>25</v>
      </c>
      <c r="AV3" s="82">
        <v>26</v>
      </c>
      <c r="AW3" s="82">
        <v>27</v>
      </c>
      <c r="AX3" s="82">
        <v>28</v>
      </c>
      <c r="AY3" s="82">
        <v>29</v>
      </c>
      <c r="AZ3" s="82">
        <v>30</v>
      </c>
      <c r="BA3" s="106">
        <v>31</v>
      </c>
    </row>
    <row r="4" spans="1:53" s="38" customFormat="1" ht="31.7" hidden="1" customHeight="1" x14ac:dyDescent="0.15">
      <c r="B4" s="50">
        <v>1</v>
      </c>
      <c r="C4" s="22" t="s">
        <v>24</v>
      </c>
      <c r="D4" s="51"/>
      <c r="E4" s="143" t="s">
        <v>25</v>
      </c>
      <c r="F4" s="52" t="s">
        <v>26</v>
      </c>
      <c r="G4" s="53" t="s">
        <v>27</v>
      </c>
      <c r="H4" s="53" t="s">
        <v>28</v>
      </c>
      <c r="I4" s="63"/>
      <c r="J4" s="63"/>
      <c r="K4" s="50"/>
      <c r="L4" s="50"/>
      <c r="M4" s="63"/>
      <c r="N4" s="63"/>
      <c r="O4" s="63"/>
      <c r="P4" s="63"/>
      <c r="Q4" s="50"/>
      <c r="R4" s="50"/>
      <c r="S4" s="50"/>
      <c r="T4" s="50"/>
      <c r="U4" s="51"/>
      <c r="V4" s="50"/>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107"/>
    </row>
    <row r="5" spans="1:53" s="39" customFormat="1" ht="55.5" hidden="1" customHeight="1" x14ac:dyDescent="0.15">
      <c r="A5" s="54"/>
      <c r="B5" s="50">
        <v>2</v>
      </c>
      <c r="C5" s="55" t="s">
        <v>29</v>
      </c>
      <c r="D5" s="56"/>
      <c r="E5" s="138"/>
      <c r="F5" s="58" t="s">
        <v>30</v>
      </c>
      <c r="G5" s="59" t="s">
        <v>31</v>
      </c>
      <c r="H5" s="59" t="s">
        <v>32</v>
      </c>
      <c r="I5" s="69"/>
      <c r="J5" s="69"/>
      <c r="K5" s="65"/>
      <c r="L5" s="65"/>
      <c r="M5" s="69"/>
      <c r="N5" s="70">
        <v>44624</v>
      </c>
      <c r="O5" s="71">
        <v>44631</v>
      </c>
      <c r="P5" s="69"/>
      <c r="Q5" s="65"/>
      <c r="R5" s="65"/>
      <c r="S5" s="84"/>
      <c r="T5" s="84"/>
      <c r="U5" s="84"/>
      <c r="V5" s="32">
        <v>20</v>
      </c>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5"/>
      <c r="AZ5" s="85"/>
      <c r="BA5" s="108"/>
    </row>
    <row r="6" spans="1:53" s="39" customFormat="1" ht="38.25" customHeight="1" x14ac:dyDescent="0.15">
      <c r="A6" s="54"/>
      <c r="B6" s="50">
        <v>3</v>
      </c>
      <c r="C6" s="60" t="s">
        <v>29</v>
      </c>
      <c r="D6" s="51"/>
      <c r="E6" s="139"/>
      <c r="F6" s="62" t="s">
        <v>33</v>
      </c>
      <c r="G6" s="53" t="s">
        <v>34</v>
      </c>
      <c r="H6" s="53" t="s">
        <v>35</v>
      </c>
      <c r="I6" s="63"/>
      <c r="J6" s="63"/>
      <c r="K6" s="50"/>
      <c r="L6" s="50"/>
      <c r="M6" s="63"/>
      <c r="N6" s="72">
        <v>44624</v>
      </c>
      <c r="O6" s="73">
        <v>44631</v>
      </c>
      <c r="P6" s="63"/>
      <c r="Q6" s="50"/>
      <c r="R6" s="50"/>
      <c r="S6" s="84"/>
      <c r="T6" s="84"/>
      <c r="U6" s="84"/>
      <c r="V6" s="32">
        <v>60</v>
      </c>
      <c r="W6" s="85"/>
      <c r="X6" s="85"/>
      <c r="Y6" s="85"/>
      <c r="Z6" s="85"/>
      <c r="AA6" s="85"/>
      <c r="AB6" s="85"/>
      <c r="AC6" s="85"/>
      <c r="AD6" s="85"/>
      <c r="AE6" s="85"/>
      <c r="AF6" s="85"/>
      <c r="AG6" s="85"/>
      <c r="AH6" s="85"/>
      <c r="AI6" s="85"/>
      <c r="AJ6" s="85"/>
      <c r="AK6" s="85"/>
      <c r="AL6" s="85"/>
      <c r="AM6" s="85"/>
      <c r="AN6" s="85"/>
      <c r="AO6" s="85"/>
      <c r="AP6" s="85"/>
      <c r="AQ6" s="85"/>
      <c r="AR6" s="85"/>
      <c r="AS6" s="85"/>
      <c r="AT6" s="85"/>
      <c r="AU6" s="85"/>
      <c r="AV6" s="85"/>
      <c r="AW6" s="85"/>
      <c r="AX6" s="85"/>
      <c r="AY6" s="85"/>
      <c r="AZ6" s="85"/>
      <c r="BA6" s="108"/>
    </row>
    <row r="7" spans="1:53" s="39" customFormat="1" ht="41.25" customHeight="1" x14ac:dyDescent="0.15">
      <c r="A7" s="54"/>
      <c r="B7" s="50">
        <v>4</v>
      </c>
      <c r="C7" s="60" t="s">
        <v>36</v>
      </c>
      <c r="D7" s="50"/>
      <c r="E7" s="63"/>
      <c r="F7" s="63" t="s">
        <v>37</v>
      </c>
      <c r="G7" s="53" t="s">
        <v>38</v>
      </c>
      <c r="H7" s="53" t="s">
        <v>39</v>
      </c>
      <c r="I7" s="63"/>
      <c r="J7" s="63"/>
      <c r="K7" s="50"/>
      <c r="L7" s="50"/>
      <c r="M7" s="63"/>
      <c r="N7" s="72">
        <v>44628</v>
      </c>
      <c r="O7" s="73">
        <v>44634</v>
      </c>
      <c r="P7" s="63"/>
      <c r="Q7" s="50"/>
      <c r="R7" s="50"/>
      <c r="S7" s="84"/>
      <c r="T7" s="84"/>
      <c r="U7" s="84"/>
      <c r="V7" s="32">
        <v>20</v>
      </c>
      <c r="W7" s="85"/>
      <c r="X7" s="85"/>
      <c r="Y7" s="85"/>
      <c r="Z7" s="85"/>
      <c r="AA7" s="85"/>
      <c r="AB7" s="85"/>
      <c r="AC7" s="85"/>
      <c r="AD7" s="85"/>
      <c r="AE7" s="85"/>
      <c r="AF7" s="85"/>
      <c r="AG7" s="85"/>
      <c r="AH7" s="85"/>
      <c r="AI7" s="85"/>
      <c r="AJ7" s="85"/>
      <c r="AK7" s="85"/>
      <c r="AL7" s="85"/>
      <c r="AM7" s="85"/>
      <c r="AN7" s="85"/>
      <c r="AO7" s="85"/>
      <c r="AP7" s="85"/>
      <c r="AQ7" s="85"/>
      <c r="AR7" s="85"/>
      <c r="AS7" s="85"/>
      <c r="AT7" s="85"/>
      <c r="AU7" s="85"/>
      <c r="AV7" s="85"/>
      <c r="AW7" s="85"/>
      <c r="AX7" s="85"/>
      <c r="AY7" s="85"/>
      <c r="AZ7" s="85"/>
      <c r="BA7" s="108"/>
    </row>
    <row r="8" spans="1:53" s="39" customFormat="1" ht="42.75" customHeight="1" x14ac:dyDescent="0.15">
      <c r="A8" s="54"/>
      <c r="B8" s="50">
        <v>5</v>
      </c>
      <c r="C8" s="60" t="s">
        <v>29</v>
      </c>
      <c r="D8" s="50"/>
      <c r="E8" s="138" t="s">
        <v>25</v>
      </c>
      <c r="F8" s="63" t="s">
        <v>40</v>
      </c>
      <c r="G8" s="53" t="s">
        <v>41</v>
      </c>
      <c r="H8" s="53" t="s">
        <v>42</v>
      </c>
      <c r="I8" s="63"/>
      <c r="J8" s="63"/>
      <c r="K8" s="50"/>
      <c r="L8" s="50"/>
      <c r="M8" s="63"/>
      <c r="N8" s="72">
        <v>44628</v>
      </c>
      <c r="O8" s="73">
        <v>44634</v>
      </c>
      <c r="P8" s="63"/>
      <c r="Q8" s="50"/>
      <c r="R8" s="50"/>
      <c r="S8" s="84"/>
      <c r="T8" s="84"/>
      <c r="U8" s="84"/>
      <c r="V8" s="32">
        <v>20</v>
      </c>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108"/>
    </row>
    <row r="9" spans="1:53" s="39" customFormat="1" ht="32.25" customHeight="1" x14ac:dyDescent="0.15">
      <c r="A9" s="54"/>
      <c r="B9" s="50">
        <v>6</v>
      </c>
      <c r="C9" s="60" t="s">
        <v>29</v>
      </c>
      <c r="D9" s="50"/>
      <c r="E9" s="138"/>
      <c r="F9" s="53" t="s">
        <v>43</v>
      </c>
      <c r="G9" s="53" t="s">
        <v>44</v>
      </c>
      <c r="H9" s="53" t="s">
        <v>45</v>
      </c>
      <c r="I9" s="63"/>
      <c r="J9" s="63"/>
      <c r="K9" s="50"/>
      <c r="L9" s="50"/>
      <c r="M9" s="63"/>
      <c r="N9" s="72">
        <v>44631</v>
      </c>
      <c r="O9" s="73">
        <v>44634</v>
      </c>
      <c r="P9" s="63"/>
      <c r="Q9" s="50"/>
      <c r="R9" s="50"/>
      <c r="S9" s="84"/>
      <c r="T9" s="84"/>
      <c r="U9" s="84"/>
      <c r="V9" s="32">
        <v>13</v>
      </c>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108"/>
    </row>
    <row r="10" spans="1:53" s="39" customFormat="1" ht="63" customHeight="1" x14ac:dyDescent="0.15">
      <c r="A10" s="54"/>
      <c r="B10" s="50">
        <v>7</v>
      </c>
      <c r="C10" s="60" t="s">
        <v>29</v>
      </c>
      <c r="D10" s="50"/>
      <c r="E10" s="138"/>
      <c r="F10" s="63" t="s">
        <v>46</v>
      </c>
      <c r="G10" s="53" t="s">
        <v>47</v>
      </c>
      <c r="H10" s="53" t="s">
        <v>45</v>
      </c>
      <c r="I10" s="63"/>
      <c r="J10" s="63"/>
      <c r="K10" s="50"/>
      <c r="L10" s="50"/>
      <c r="M10" s="63"/>
      <c r="N10" s="72">
        <v>44631</v>
      </c>
      <c r="O10" s="73">
        <v>44634</v>
      </c>
      <c r="P10" s="63"/>
      <c r="Q10" s="50"/>
      <c r="R10" s="50"/>
      <c r="S10" s="84"/>
      <c r="T10" s="84"/>
      <c r="U10" s="84"/>
      <c r="V10" s="32">
        <v>15</v>
      </c>
      <c r="W10" s="85"/>
      <c r="X10" s="85"/>
      <c r="Y10" s="85"/>
      <c r="Z10" s="85"/>
      <c r="AA10" s="85"/>
      <c r="AB10" s="85"/>
      <c r="AC10" s="85"/>
      <c r="AD10" s="85"/>
      <c r="AE10" s="85"/>
      <c r="AF10" s="85"/>
      <c r="AG10" s="85"/>
      <c r="AH10" s="85"/>
      <c r="AI10" s="85"/>
      <c r="AJ10" s="85"/>
      <c r="AK10" s="85"/>
      <c r="AL10" s="85"/>
      <c r="AM10" s="85"/>
      <c r="AN10" s="85"/>
      <c r="AO10" s="85"/>
      <c r="AP10" s="85"/>
      <c r="AQ10" s="85"/>
      <c r="AR10" s="85"/>
      <c r="AS10" s="85"/>
      <c r="AT10" s="85"/>
      <c r="AU10" s="85"/>
      <c r="AV10" s="85"/>
      <c r="AW10" s="85"/>
      <c r="AX10" s="85"/>
      <c r="AY10" s="85"/>
      <c r="AZ10" s="85"/>
      <c r="BA10" s="108"/>
    </row>
    <row r="11" spans="1:53" s="39" customFormat="1" ht="49.5" customHeight="1" x14ac:dyDescent="0.15">
      <c r="A11" s="54"/>
      <c r="B11" s="50">
        <v>8</v>
      </c>
      <c r="C11" s="60" t="s">
        <v>48</v>
      </c>
      <c r="D11" s="50"/>
      <c r="E11" s="138"/>
      <c r="F11" s="63" t="s">
        <v>49</v>
      </c>
      <c r="G11" s="53" t="s">
        <v>50</v>
      </c>
      <c r="H11" s="53" t="s">
        <v>51</v>
      </c>
      <c r="I11" s="63"/>
      <c r="J11" s="63"/>
      <c r="K11" s="50"/>
      <c r="L11" s="50"/>
      <c r="M11" s="63"/>
      <c r="N11" s="72">
        <v>44631</v>
      </c>
      <c r="O11" s="73">
        <v>44634</v>
      </c>
      <c r="P11" s="63"/>
      <c r="Q11" s="50"/>
      <c r="R11" s="50"/>
      <c r="S11" s="84"/>
      <c r="T11" s="84"/>
      <c r="U11" s="84"/>
      <c r="V11" s="32">
        <v>20</v>
      </c>
      <c r="W11" s="85"/>
      <c r="X11" s="85"/>
      <c r="Y11" s="85"/>
      <c r="Z11" s="85"/>
      <c r="AA11" s="85"/>
      <c r="AB11" s="85"/>
      <c r="AC11" s="85"/>
      <c r="AD11" s="85"/>
      <c r="AE11" s="85"/>
      <c r="AF11" s="85"/>
      <c r="AG11" s="85"/>
      <c r="AH11" s="85"/>
      <c r="AI11" s="85"/>
      <c r="AJ11" s="85"/>
      <c r="AK11" s="85"/>
      <c r="AL11" s="85"/>
      <c r="AM11" s="85"/>
      <c r="AN11" s="85"/>
      <c r="AO11" s="85"/>
      <c r="AP11" s="85"/>
      <c r="AQ11" s="85"/>
      <c r="AR11" s="85"/>
      <c r="AS11" s="85"/>
      <c r="AT11" s="85"/>
      <c r="AU11" s="85"/>
      <c r="AV11" s="85"/>
      <c r="AW11" s="85"/>
      <c r="AX11" s="85"/>
      <c r="AY11" s="85"/>
      <c r="AZ11" s="85"/>
      <c r="BA11" s="108"/>
    </row>
    <row r="12" spans="1:53" s="39" customFormat="1" ht="42" customHeight="1" x14ac:dyDescent="0.15">
      <c r="A12" s="54"/>
      <c r="B12" s="50">
        <v>9</v>
      </c>
      <c r="C12" s="60" t="s">
        <v>48</v>
      </c>
      <c r="D12" s="50"/>
      <c r="E12" s="138"/>
      <c r="F12" s="63" t="s">
        <v>52</v>
      </c>
      <c r="G12" s="53" t="s">
        <v>53</v>
      </c>
      <c r="H12" s="53" t="s">
        <v>54</v>
      </c>
      <c r="I12" s="63"/>
      <c r="J12" s="63"/>
      <c r="K12" s="50"/>
      <c r="L12" s="50"/>
      <c r="M12" s="63"/>
      <c r="N12" s="72">
        <v>44631</v>
      </c>
      <c r="O12" s="73">
        <v>44634</v>
      </c>
      <c r="P12" s="63"/>
      <c r="Q12" s="50"/>
      <c r="R12" s="50"/>
      <c r="S12" s="84"/>
      <c r="T12" s="84"/>
      <c r="U12" s="84"/>
      <c r="V12" s="32">
        <v>30</v>
      </c>
      <c r="W12" s="85"/>
      <c r="X12" s="85"/>
      <c r="Y12" s="85"/>
      <c r="Z12" s="85"/>
      <c r="AA12" s="85"/>
      <c r="AB12" s="85"/>
      <c r="AC12" s="85"/>
      <c r="AD12" s="85"/>
      <c r="AE12" s="85"/>
      <c r="AF12" s="85"/>
      <c r="AG12" s="85"/>
      <c r="AH12" s="85"/>
      <c r="AI12" s="85"/>
      <c r="AJ12" s="85"/>
      <c r="AK12" s="85"/>
      <c r="AL12" s="85"/>
      <c r="AM12" s="85"/>
      <c r="AN12" s="85"/>
      <c r="AO12" s="85"/>
      <c r="AP12" s="85"/>
      <c r="AQ12" s="85"/>
      <c r="AR12" s="85"/>
      <c r="AS12" s="85"/>
      <c r="AT12" s="85"/>
      <c r="AU12" s="85"/>
      <c r="AV12" s="85"/>
      <c r="AW12" s="85"/>
      <c r="AX12" s="85"/>
      <c r="AY12" s="85"/>
      <c r="AZ12" s="85"/>
      <c r="BA12" s="108"/>
    </row>
    <row r="13" spans="1:53" s="39" customFormat="1" ht="48.75" customHeight="1" x14ac:dyDescent="0.15">
      <c r="A13" s="54"/>
      <c r="B13" s="50">
        <v>10</v>
      </c>
      <c r="C13" s="60" t="s">
        <v>48</v>
      </c>
      <c r="D13" s="50"/>
      <c r="E13" s="138"/>
      <c r="F13" s="63" t="s">
        <v>55</v>
      </c>
      <c r="G13" s="53" t="s">
        <v>56</v>
      </c>
      <c r="H13" s="59" t="s">
        <v>57</v>
      </c>
      <c r="I13" s="63"/>
      <c r="J13" s="63"/>
      <c r="K13" s="50"/>
      <c r="L13" s="50"/>
      <c r="M13" s="63"/>
      <c r="N13" s="72">
        <v>44631</v>
      </c>
      <c r="O13" s="73">
        <v>44634</v>
      </c>
      <c r="P13" s="63"/>
      <c r="Q13" s="50"/>
      <c r="R13" s="50"/>
      <c r="S13" s="84"/>
      <c r="T13" s="84"/>
      <c r="U13" s="84"/>
      <c r="V13" s="32">
        <v>20</v>
      </c>
      <c r="W13" s="85"/>
      <c r="X13" s="85"/>
      <c r="Y13" s="85"/>
      <c r="Z13" s="85"/>
      <c r="AA13" s="85"/>
      <c r="AB13" s="85"/>
      <c r="AC13" s="85"/>
      <c r="AD13" s="85"/>
      <c r="AE13" s="85"/>
      <c r="AF13" s="85"/>
      <c r="AG13" s="85"/>
      <c r="AH13" s="85"/>
      <c r="AI13" s="85"/>
      <c r="AJ13" s="85"/>
      <c r="AK13" s="85"/>
      <c r="AL13" s="85"/>
      <c r="AM13" s="85"/>
      <c r="AN13" s="85"/>
      <c r="AO13" s="85"/>
      <c r="AP13" s="85"/>
      <c r="AQ13" s="85"/>
      <c r="AR13" s="85"/>
      <c r="AS13" s="85"/>
      <c r="AT13" s="85"/>
      <c r="AU13" s="85"/>
      <c r="AV13" s="85"/>
      <c r="AW13" s="85"/>
      <c r="AX13" s="85"/>
      <c r="AY13" s="85"/>
      <c r="AZ13" s="85"/>
      <c r="BA13" s="108"/>
    </row>
    <row r="14" spans="1:53" s="39" customFormat="1" ht="36.75" customHeight="1" x14ac:dyDescent="0.15">
      <c r="A14" s="54"/>
      <c r="B14" s="50">
        <v>11</v>
      </c>
      <c r="C14" s="60" t="s">
        <v>29</v>
      </c>
      <c r="D14" s="50"/>
      <c r="E14" s="138"/>
      <c r="F14" s="63" t="s">
        <v>58</v>
      </c>
      <c r="G14" s="53" t="s">
        <v>59</v>
      </c>
      <c r="H14" s="53" t="s">
        <v>60</v>
      </c>
      <c r="I14" s="63"/>
      <c r="J14" s="63"/>
      <c r="K14" s="50"/>
      <c r="L14" s="50"/>
      <c r="M14" s="63"/>
      <c r="N14" s="72">
        <v>44628</v>
      </c>
      <c r="O14" s="73">
        <v>44634</v>
      </c>
      <c r="P14" s="63"/>
      <c r="Q14" s="50"/>
      <c r="R14" s="50"/>
      <c r="S14" s="84"/>
      <c r="T14" s="84"/>
      <c r="U14" s="84"/>
      <c r="V14" s="32">
        <v>6</v>
      </c>
      <c r="W14" s="85"/>
      <c r="X14" s="85"/>
      <c r="Y14" s="85"/>
      <c r="Z14" s="85"/>
      <c r="AA14" s="85"/>
      <c r="AB14" s="85"/>
      <c r="AC14" s="85"/>
      <c r="AD14" s="85"/>
      <c r="AE14" s="85"/>
      <c r="AF14" s="85"/>
      <c r="AG14" s="85"/>
      <c r="AH14" s="85"/>
      <c r="AI14" s="85"/>
      <c r="AJ14" s="85"/>
      <c r="AK14" s="85"/>
      <c r="AL14" s="85"/>
      <c r="AM14" s="85"/>
      <c r="AN14" s="85"/>
      <c r="AO14" s="85"/>
      <c r="AP14" s="85"/>
      <c r="AQ14" s="85"/>
      <c r="AR14" s="85"/>
      <c r="AS14" s="85"/>
      <c r="AT14" s="85"/>
      <c r="AU14" s="85"/>
      <c r="AV14" s="85"/>
      <c r="AW14" s="85"/>
      <c r="AX14" s="85"/>
      <c r="AY14" s="85"/>
      <c r="AZ14" s="85"/>
      <c r="BA14" s="108"/>
    </row>
    <row r="15" spans="1:53" s="39" customFormat="1" ht="45" customHeight="1" x14ac:dyDescent="0.15">
      <c r="A15" s="54"/>
      <c r="B15" s="50">
        <v>12</v>
      </c>
      <c r="C15" s="60" t="s">
        <v>29</v>
      </c>
      <c r="D15" s="50"/>
      <c r="E15" s="138"/>
      <c r="F15" s="63" t="s">
        <v>61</v>
      </c>
      <c r="G15" s="53" t="s">
        <v>62</v>
      </c>
      <c r="H15" s="53" t="s">
        <v>60</v>
      </c>
      <c r="I15" s="63"/>
      <c r="J15" s="63"/>
      <c r="K15" s="50"/>
      <c r="L15" s="50"/>
      <c r="M15" s="63"/>
      <c r="N15" s="72">
        <v>44628</v>
      </c>
      <c r="O15" s="73">
        <v>44634</v>
      </c>
      <c r="P15" s="63"/>
      <c r="Q15" s="50"/>
      <c r="R15" s="50"/>
      <c r="S15" s="86"/>
      <c r="T15" s="87"/>
      <c r="U15" s="87"/>
      <c r="V15" s="32">
        <v>6</v>
      </c>
      <c r="W15" s="85"/>
      <c r="X15" s="85"/>
      <c r="Y15" s="85"/>
      <c r="Z15" s="85"/>
      <c r="AA15" s="85"/>
      <c r="AB15" s="85"/>
      <c r="AC15" s="85"/>
      <c r="AD15" s="85"/>
      <c r="AE15" s="85"/>
      <c r="AF15" s="85"/>
      <c r="AG15" s="85"/>
      <c r="AH15" s="85"/>
      <c r="AI15" s="85"/>
      <c r="AJ15" s="85"/>
      <c r="AK15" s="85"/>
      <c r="AL15" s="85"/>
      <c r="AM15" s="85"/>
      <c r="AN15" s="85"/>
      <c r="AO15" s="85"/>
      <c r="AP15" s="85"/>
      <c r="AQ15" s="85"/>
      <c r="AR15" s="85"/>
      <c r="AS15" s="85"/>
      <c r="AT15" s="85"/>
      <c r="AU15" s="85"/>
      <c r="AV15" s="85"/>
      <c r="AW15" s="85"/>
      <c r="AX15" s="85"/>
      <c r="AY15" s="85"/>
      <c r="AZ15" s="85"/>
      <c r="BA15" s="108"/>
    </row>
    <row r="16" spans="1:53" ht="48.75" customHeight="1" x14ac:dyDescent="0.15">
      <c r="A16" s="2"/>
      <c r="B16" s="130">
        <v>13</v>
      </c>
      <c r="C16" s="138" t="s">
        <v>63</v>
      </c>
      <c r="D16" s="64"/>
      <c r="E16" s="138"/>
      <c r="F16" s="132" t="s">
        <v>64</v>
      </c>
      <c r="G16" s="144" t="s">
        <v>65</v>
      </c>
      <c r="H16" s="147" t="s">
        <v>66</v>
      </c>
      <c r="I16" s="57"/>
      <c r="J16" s="57"/>
      <c r="K16" s="57"/>
      <c r="L16" s="57"/>
      <c r="M16" s="57"/>
      <c r="N16" s="135">
        <v>44631</v>
      </c>
      <c r="O16" s="135">
        <v>44637</v>
      </c>
      <c r="P16" s="57"/>
      <c r="Q16" s="138" t="s">
        <v>67</v>
      </c>
      <c r="R16" s="138"/>
      <c r="S16" s="86"/>
      <c r="T16" s="87"/>
      <c r="U16" s="87"/>
      <c r="V16" s="88"/>
      <c r="W16" s="89"/>
      <c r="X16" s="90"/>
      <c r="Y16" s="90"/>
      <c r="Z16" s="90"/>
      <c r="AA16" s="90"/>
      <c r="AB16" s="90"/>
      <c r="AC16" s="90"/>
      <c r="AD16" s="90"/>
      <c r="AE16" s="90"/>
      <c r="AF16" s="90"/>
      <c r="AG16" s="90"/>
      <c r="AH16" s="90"/>
      <c r="AI16" s="90"/>
      <c r="AJ16" s="90"/>
      <c r="AK16" s="90"/>
      <c r="AL16" s="90"/>
      <c r="AM16" s="90"/>
      <c r="AN16" s="90"/>
      <c r="AO16" s="90"/>
      <c r="AP16" s="90"/>
      <c r="AQ16" s="90"/>
      <c r="AR16" s="90"/>
      <c r="AS16" s="90"/>
      <c r="AT16" s="90"/>
      <c r="AU16" s="90"/>
      <c r="AV16" s="90"/>
      <c r="AW16" s="90"/>
      <c r="AX16" s="90"/>
      <c r="AY16" s="90"/>
      <c r="AZ16" s="90"/>
      <c r="BA16" s="109"/>
    </row>
    <row r="17" spans="2:53" s="2" customFormat="1" ht="45" customHeight="1" x14ac:dyDescent="0.15">
      <c r="B17" s="131"/>
      <c r="C17" s="139"/>
      <c r="D17" s="66"/>
      <c r="E17" s="139"/>
      <c r="F17" s="133"/>
      <c r="G17" s="145"/>
      <c r="H17" s="148"/>
      <c r="I17" s="61"/>
      <c r="J17" s="61"/>
      <c r="K17" s="61"/>
      <c r="L17" s="61"/>
      <c r="M17" s="61"/>
      <c r="N17" s="136"/>
      <c r="O17" s="136"/>
      <c r="P17" s="61"/>
      <c r="Q17" s="139"/>
      <c r="R17" s="139"/>
      <c r="S17" s="91" t="s">
        <v>68</v>
      </c>
      <c r="T17" s="92">
        <v>19</v>
      </c>
      <c r="U17" s="92">
        <v>8</v>
      </c>
      <c r="V17" s="93">
        <f>U17-T17+31</f>
        <v>20</v>
      </c>
      <c r="W17" s="94"/>
      <c r="X17" s="95"/>
      <c r="Y17" s="95"/>
      <c r="Z17" s="95"/>
      <c r="AA17" s="95"/>
      <c r="AB17" s="95"/>
      <c r="AC17" s="95"/>
      <c r="AD17" s="95"/>
      <c r="AE17" s="95"/>
      <c r="AF17" s="95"/>
      <c r="AG17" s="95"/>
      <c r="AH17" s="95"/>
      <c r="AI17" s="95"/>
      <c r="AJ17" s="95"/>
      <c r="AK17" s="95"/>
      <c r="AL17" s="95"/>
      <c r="AM17" s="95"/>
      <c r="AN17" s="95"/>
      <c r="AO17" s="95"/>
      <c r="AP17" s="95"/>
      <c r="AQ17" s="95"/>
      <c r="AR17" s="95"/>
      <c r="AS17" s="95"/>
      <c r="AT17" s="95"/>
      <c r="AU17" s="95"/>
      <c r="AV17" s="95"/>
      <c r="AW17" s="95"/>
      <c r="AX17" s="95"/>
      <c r="AY17" s="95"/>
      <c r="AZ17" s="95"/>
      <c r="BA17" s="110"/>
    </row>
    <row r="18" spans="2:53" s="2" customFormat="1" ht="42.75" customHeight="1" x14ac:dyDescent="0.15">
      <c r="B18" s="130">
        <v>14</v>
      </c>
      <c r="C18" s="134" t="s">
        <v>69</v>
      </c>
      <c r="D18" s="67"/>
      <c r="E18" s="140" t="s">
        <v>25</v>
      </c>
      <c r="F18" s="134" t="s">
        <v>70</v>
      </c>
      <c r="G18" s="146" t="s">
        <v>71</v>
      </c>
      <c r="H18" s="141" t="s">
        <v>72</v>
      </c>
      <c r="I18" s="68"/>
      <c r="J18" s="68"/>
      <c r="K18" s="68"/>
      <c r="L18" s="68"/>
      <c r="M18" s="74"/>
      <c r="N18" s="137">
        <v>44638</v>
      </c>
      <c r="O18" s="137">
        <v>44638</v>
      </c>
      <c r="P18" s="75"/>
      <c r="Q18" s="140" t="s">
        <v>73</v>
      </c>
      <c r="R18" s="134"/>
      <c r="S18" s="86" t="s">
        <v>74</v>
      </c>
      <c r="T18" s="96">
        <v>18</v>
      </c>
      <c r="U18" s="96">
        <v>25</v>
      </c>
      <c r="V18" s="97">
        <f t="shared" ref="V18:V23" si="0">U18-T18+1</f>
        <v>8</v>
      </c>
      <c r="W18" s="98"/>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99"/>
      <c r="AZ18" s="99"/>
      <c r="BA18" s="111"/>
    </row>
    <row r="19" spans="2:53" s="2" customFormat="1" ht="58.5" customHeight="1" x14ac:dyDescent="0.15">
      <c r="B19" s="131"/>
      <c r="C19" s="133"/>
      <c r="D19" s="66"/>
      <c r="E19" s="139"/>
      <c r="F19" s="133"/>
      <c r="G19" s="145"/>
      <c r="H19" s="145"/>
      <c r="I19" s="61"/>
      <c r="J19" s="61"/>
      <c r="K19" s="61"/>
      <c r="L19" s="61"/>
      <c r="M19" s="76"/>
      <c r="N19" s="137"/>
      <c r="O19" s="137"/>
      <c r="P19" s="77"/>
      <c r="Q19" s="139"/>
      <c r="R19" s="133"/>
      <c r="S19" s="91" t="s">
        <v>68</v>
      </c>
      <c r="T19" s="92">
        <v>18</v>
      </c>
      <c r="U19" s="92">
        <v>25</v>
      </c>
      <c r="V19" s="93">
        <f t="shared" si="0"/>
        <v>8</v>
      </c>
      <c r="W19" s="94"/>
      <c r="X19" s="95"/>
      <c r="Y19" s="95"/>
      <c r="Z19" s="95"/>
      <c r="AA19" s="95"/>
      <c r="AB19" s="95"/>
      <c r="AC19" s="95"/>
      <c r="AD19" s="95"/>
      <c r="AE19" s="95"/>
      <c r="AF19" s="95"/>
      <c r="AG19" s="95"/>
      <c r="AH19" s="95"/>
      <c r="AI19" s="95"/>
      <c r="AJ19" s="95"/>
      <c r="AK19" s="95"/>
      <c r="AL19" s="95"/>
      <c r="AM19" s="95"/>
      <c r="AN19" s="95"/>
      <c r="AO19" s="95"/>
      <c r="AP19" s="95"/>
      <c r="AQ19" s="95"/>
      <c r="AR19" s="95"/>
      <c r="AS19" s="95"/>
      <c r="AT19" s="95"/>
      <c r="AU19" s="95"/>
      <c r="AV19" s="95"/>
      <c r="AW19" s="95"/>
      <c r="AX19" s="95"/>
      <c r="AY19" s="95"/>
      <c r="AZ19" s="95"/>
      <c r="BA19" s="110"/>
    </row>
    <row r="20" spans="2:53" s="2" customFormat="1" ht="58.5" customHeight="1" x14ac:dyDescent="0.15">
      <c r="B20" s="130">
        <v>15</v>
      </c>
      <c r="C20" s="140" t="s">
        <v>75</v>
      </c>
      <c r="D20" s="68"/>
      <c r="E20" s="140" t="s">
        <v>76</v>
      </c>
      <c r="F20" s="134" t="s">
        <v>77</v>
      </c>
      <c r="G20" s="141" t="s">
        <v>78</v>
      </c>
      <c r="H20" s="141" t="s">
        <v>79</v>
      </c>
      <c r="I20" s="68"/>
      <c r="J20" s="68"/>
      <c r="K20" s="68"/>
      <c r="L20" s="68"/>
      <c r="M20" s="74"/>
      <c r="N20" s="137">
        <v>44634</v>
      </c>
      <c r="O20" s="137">
        <v>44638</v>
      </c>
      <c r="P20" s="75"/>
      <c r="Q20" s="140" t="s">
        <v>80</v>
      </c>
      <c r="R20" s="134"/>
      <c r="S20" s="86" t="s">
        <v>74</v>
      </c>
      <c r="T20" s="96">
        <v>15</v>
      </c>
      <c r="U20" s="96">
        <v>27</v>
      </c>
      <c r="V20" s="97">
        <f t="shared" si="0"/>
        <v>13</v>
      </c>
      <c r="W20" s="98"/>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c r="BA20" s="111"/>
    </row>
    <row r="21" spans="2:53" s="2" customFormat="1" ht="47.25" customHeight="1" x14ac:dyDescent="0.15">
      <c r="B21" s="131"/>
      <c r="C21" s="139"/>
      <c r="D21" s="61"/>
      <c r="E21" s="139"/>
      <c r="F21" s="133"/>
      <c r="G21" s="145"/>
      <c r="H21" s="149"/>
      <c r="I21" s="61"/>
      <c r="J21" s="61"/>
      <c r="K21" s="61"/>
      <c r="L21" s="61"/>
      <c r="M21" s="76"/>
      <c r="N21" s="137"/>
      <c r="O21" s="137"/>
      <c r="P21" s="77"/>
      <c r="Q21" s="139"/>
      <c r="R21" s="133"/>
      <c r="S21" s="91" t="s">
        <v>68</v>
      </c>
      <c r="T21" s="92">
        <v>19</v>
      </c>
      <c r="U21" s="92">
        <v>28</v>
      </c>
      <c r="V21" s="93">
        <f t="shared" si="0"/>
        <v>10</v>
      </c>
      <c r="W21" s="94"/>
      <c r="X21" s="95"/>
      <c r="Y21" s="95"/>
      <c r="Z21" s="95"/>
      <c r="AA21" s="95"/>
      <c r="AB21" s="95"/>
      <c r="AC21" s="95"/>
      <c r="AD21" s="95"/>
      <c r="AE21" s="95"/>
      <c r="AF21" s="95"/>
      <c r="AG21" s="95"/>
      <c r="AH21" s="95"/>
      <c r="AI21" s="95"/>
      <c r="AJ21" s="95"/>
      <c r="AK21" s="95"/>
      <c r="AL21" s="95"/>
      <c r="AM21" s="95"/>
      <c r="AN21" s="95"/>
      <c r="AO21" s="95"/>
      <c r="AP21" s="95"/>
      <c r="AQ21" s="95"/>
      <c r="AR21" s="95"/>
      <c r="AS21" s="95"/>
      <c r="AT21" s="95"/>
      <c r="AU21" s="95"/>
      <c r="AV21" s="95"/>
      <c r="AW21" s="95"/>
      <c r="AX21" s="95"/>
      <c r="AY21" s="95"/>
      <c r="AZ21" s="95"/>
      <c r="BA21" s="110"/>
    </row>
    <row r="22" spans="2:53" s="2" customFormat="1" ht="42" customHeight="1" x14ac:dyDescent="0.15">
      <c r="B22" s="130">
        <v>16</v>
      </c>
      <c r="C22" s="140" t="s">
        <v>81</v>
      </c>
      <c r="D22" s="68"/>
      <c r="E22" s="140" t="s">
        <v>25</v>
      </c>
      <c r="F22" s="134" t="s">
        <v>82</v>
      </c>
      <c r="G22" s="141" t="s">
        <v>83</v>
      </c>
      <c r="H22" s="141" t="s">
        <v>84</v>
      </c>
      <c r="I22" s="68"/>
      <c r="J22" s="68"/>
      <c r="K22" s="68"/>
      <c r="L22" s="68"/>
      <c r="M22" s="74"/>
      <c r="N22" s="137">
        <v>44634</v>
      </c>
      <c r="O22" s="137">
        <v>44638</v>
      </c>
      <c r="P22" s="68"/>
      <c r="Q22" s="140" t="s">
        <v>85</v>
      </c>
      <c r="R22" s="140" t="s">
        <v>86</v>
      </c>
      <c r="S22" s="86" t="s">
        <v>74</v>
      </c>
      <c r="T22" s="96">
        <v>16</v>
      </c>
      <c r="U22" s="96">
        <v>30</v>
      </c>
      <c r="V22" s="97">
        <f t="shared" si="0"/>
        <v>15</v>
      </c>
      <c r="W22" s="98"/>
      <c r="X22" s="99"/>
      <c r="Y22" s="99"/>
      <c r="Z22" s="99"/>
      <c r="AA22" s="99"/>
      <c r="AB22" s="99"/>
      <c r="AC22" s="99"/>
      <c r="AD22" s="99"/>
      <c r="AE22" s="99"/>
      <c r="AF22" s="99"/>
      <c r="AG22" s="99"/>
      <c r="AH22" s="99"/>
      <c r="AI22" s="99"/>
      <c r="AJ22" s="99"/>
      <c r="AK22" s="99"/>
      <c r="AL22" s="99"/>
      <c r="AM22" s="99"/>
      <c r="AN22" s="99"/>
      <c r="AO22" s="99"/>
      <c r="AP22" s="99"/>
      <c r="AQ22" s="99"/>
      <c r="AR22" s="99"/>
      <c r="AS22" s="99"/>
      <c r="AT22" s="99"/>
      <c r="AU22" s="99"/>
      <c r="AV22" s="99"/>
      <c r="AW22" s="99"/>
      <c r="AX22" s="99"/>
      <c r="AY22" s="99"/>
      <c r="AZ22" s="99"/>
      <c r="BA22" s="111"/>
    </row>
    <row r="23" spans="2:53" s="2" customFormat="1" ht="39.75" customHeight="1" x14ac:dyDescent="0.15">
      <c r="B23" s="131"/>
      <c r="C23" s="139"/>
      <c r="D23" s="61"/>
      <c r="E23" s="139"/>
      <c r="F23" s="133"/>
      <c r="G23" s="145"/>
      <c r="H23" s="149"/>
      <c r="I23" s="61"/>
      <c r="J23" s="61"/>
      <c r="K23" s="61"/>
      <c r="L23" s="61"/>
      <c r="M23" s="76"/>
      <c r="N23" s="137"/>
      <c r="O23" s="137"/>
      <c r="P23" s="61"/>
      <c r="Q23" s="139"/>
      <c r="R23" s="139"/>
      <c r="S23" s="91" t="s">
        <v>68</v>
      </c>
      <c r="T23" s="92">
        <v>19</v>
      </c>
      <c r="U23" s="92">
        <v>31</v>
      </c>
      <c r="V23" s="93">
        <f t="shared" si="0"/>
        <v>13</v>
      </c>
      <c r="W23" s="94"/>
      <c r="X23" s="95"/>
      <c r="Y23" s="95"/>
      <c r="Z23" s="95"/>
      <c r="AA23" s="95"/>
      <c r="AB23" s="95"/>
      <c r="AC23" s="95"/>
      <c r="AD23" s="95"/>
      <c r="AE23" s="95"/>
      <c r="AF23" s="95"/>
      <c r="AG23" s="95"/>
      <c r="AH23" s="95"/>
      <c r="AI23" s="95"/>
      <c r="AJ23" s="95"/>
      <c r="AK23" s="95"/>
      <c r="AL23" s="95"/>
      <c r="AM23" s="95"/>
      <c r="AN23" s="95"/>
      <c r="AO23" s="95"/>
      <c r="AP23" s="95"/>
      <c r="AQ23" s="95"/>
      <c r="AR23" s="95"/>
      <c r="AS23" s="95"/>
      <c r="AT23" s="95"/>
      <c r="AU23" s="95"/>
      <c r="AV23" s="95"/>
      <c r="AW23" s="95"/>
      <c r="AX23" s="95"/>
      <c r="AY23" s="95"/>
      <c r="AZ23" s="95"/>
      <c r="BA23" s="110"/>
    </row>
    <row r="24" spans="2:53" s="2" customFormat="1" ht="42.75" customHeight="1" x14ac:dyDescent="0.15">
      <c r="B24" s="130">
        <v>17</v>
      </c>
      <c r="C24" s="140" t="s">
        <v>81</v>
      </c>
      <c r="D24" s="68"/>
      <c r="E24" s="140" t="s">
        <v>25</v>
      </c>
      <c r="F24" s="134" t="s">
        <v>87</v>
      </c>
      <c r="G24" s="141" t="s">
        <v>88</v>
      </c>
      <c r="H24" s="141" t="s">
        <v>89</v>
      </c>
      <c r="I24" s="68"/>
      <c r="J24" s="68"/>
      <c r="K24" s="68"/>
      <c r="L24" s="68"/>
      <c r="M24" s="74"/>
      <c r="N24" s="137">
        <v>44634</v>
      </c>
      <c r="O24" s="137">
        <v>44638</v>
      </c>
      <c r="P24" s="68"/>
      <c r="Q24" s="140" t="s">
        <v>90</v>
      </c>
      <c r="R24" s="140" t="s">
        <v>91</v>
      </c>
      <c r="S24" s="86" t="s">
        <v>74</v>
      </c>
      <c r="T24" s="96"/>
      <c r="U24" s="96"/>
      <c r="V24" s="97">
        <v>40</v>
      </c>
      <c r="W24" s="98"/>
      <c r="X24" s="99"/>
      <c r="Y24" s="99"/>
      <c r="Z24" s="99"/>
      <c r="AA24" s="99"/>
      <c r="AB24" s="99"/>
      <c r="AC24" s="99"/>
      <c r="AD24" s="99"/>
      <c r="AE24" s="99"/>
      <c r="AF24" s="99"/>
      <c r="AG24" s="99"/>
      <c r="AH24" s="99"/>
      <c r="AI24" s="99"/>
      <c r="AJ24" s="99"/>
      <c r="AK24" s="99"/>
      <c r="AL24" s="99"/>
      <c r="AM24" s="99"/>
      <c r="AN24" s="99"/>
      <c r="AO24" s="99"/>
      <c r="AP24" s="99"/>
      <c r="AQ24" s="99"/>
      <c r="AR24" s="99"/>
      <c r="AS24" s="99"/>
      <c r="AT24" s="99"/>
      <c r="AU24" s="99"/>
      <c r="AV24" s="99"/>
      <c r="AW24" s="99"/>
      <c r="AX24" s="99"/>
      <c r="AY24" s="99"/>
      <c r="AZ24" s="99"/>
      <c r="BA24" s="111"/>
    </row>
    <row r="25" spans="2:53" s="2" customFormat="1" ht="42.75" customHeight="1" x14ac:dyDescent="0.15">
      <c r="B25" s="131"/>
      <c r="C25" s="139"/>
      <c r="D25" s="61"/>
      <c r="E25" s="139"/>
      <c r="F25" s="133"/>
      <c r="G25" s="145"/>
      <c r="H25" s="149"/>
      <c r="I25" s="61"/>
      <c r="J25" s="61"/>
      <c r="K25" s="61"/>
      <c r="L25" s="61"/>
      <c r="M25" s="76"/>
      <c r="N25" s="137"/>
      <c r="O25" s="137"/>
      <c r="P25" s="61"/>
      <c r="Q25" s="139"/>
      <c r="R25" s="139"/>
      <c r="S25" s="91" t="s">
        <v>68</v>
      </c>
      <c r="T25" s="92">
        <v>20</v>
      </c>
      <c r="U25" s="92">
        <v>9</v>
      </c>
      <c r="V25" s="93">
        <f>U25-T25+1+30</f>
        <v>20</v>
      </c>
      <c r="W25" s="94"/>
      <c r="X25" s="95"/>
      <c r="Y25" s="95"/>
      <c r="Z25" s="95"/>
      <c r="AA25" s="95"/>
      <c r="AB25" s="95"/>
      <c r="AC25" s="95"/>
      <c r="AD25" s="95"/>
      <c r="AE25" s="95"/>
      <c r="AF25" s="95"/>
      <c r="AG25" s="95"/>
      <c r="AH25" s="95"/>
      <c r="AI25" s="95"/>
      <c r="AJ25" s="95"/>
      <c r="AK25" s="95"/>
      <c r="AL25" s="95"/>
      <c r="AM25" s="95"/>
      <c r="AN25" s="95"/>
      <c r="AO25" s="95"/>
      <c r="AP25" s="95"/>
      <c r="AQ25" s="95"/>
      <c r="AR25" s="95"/>
      <c r="AS25" s="95"/>
      <c r="AT25" s="95"/>
      <c r="AU25" s="95"/>
      <c r="AV25" s="95"/>
      <c r="AW25" s="95"/>
      <c r="AX25" s="95"/>
      <c r="AY25" s="95"/>
      <c r="AZ25" s="95"/>
      <c r="BA25" s="110"/>
    </row>
    <row r="26" spans="2:53" s="2" customFormat="1" ht="42" customHeight="1" x14ac:dyDescent="0.15">
      <c r="B26" s="130">
        <v>18</v>
      </c>
      <c r="C26" s="140" t="s">
        <v>92</v>
      </c>
      <c r="D26" s="68"/>
      <c r="E26" s="140" t="s">
        <v>25</v>
      </c>
      <c r="F26" s="134" t="s">
        <v>93</v>
      </c>
      <c r="G26" s="141" t="s">
        <v>94</v>
      </c>
      <c r="H26" s="141" t="s">
        <v>95</v>
      </c>
      <c r="I26" s="68"/>
      <c r="J26" s="68"/>
      <c r="K26" s="68"/>
      <c r="L26" s="68"/>
      <c r="M26" s="74"/>
      <c r="N26" s="137">
        <v>44634</v>
      </c>
      <c r="O26" s="137">
        <v>44638</v>
      </c>
      <c r="P26" s="68"/>
      <c r="Q26" s="140" t="s">
        <v>96</v>
      </c>
      <c r="R26" s="140" t="s">
        <v>91</v>
      </c>
      <c r="S26" s="86" t="s">
        <v>74</v>
      </c>
      <c r="T26" s="96">
        <v>7</v>
      </c>
      <c r="U26" s="96">
        <v>26</v>
      </c>
      <c r="V26" s="97">
        <f>U26-T26+1</f>
        <v>20</v>
      </c>
      <c r="W26" s="98"/>
      <c r="X26" s="99"/>
      <c r="Y26" s="99"/>
      <c r="Z26" s="99"/>
      <c r="AA26" s="99"/>
      <c r="AB26" s="99"/>
      <c r="AC26" s="99"/>
      <c r="AD26" s="99"/>
      <c r="AE26" s="99"/>
      <c r="AF26" s="99"/>
      <c r="AG26" s="99"/>
      <c r="AH26" s="99"/>
      <c r="AI26" s="99"/>
      <c r="AJ26" s="99"/>
      <c r="AK26" s="99"/>
      <c r="AL26" s="99"/>
      <c r="AM26" s="99"/>
      <c r="AN26" s="99"/>
      <c r="AO26" s="99"/>
      <c r="AP26" s="99"/>
      <c r="AQ26" s="99"/>
      <c r="AR26" s="99"/>
      <c r="AS26" s="99"/>
      <c r="AT26" s="99"/>
      <c r="AU26" s="99"/>
      <c r="AV26" s="99"/>
      <c r="AW26" s="99"/>
      <c r="AX26" s="99"/>
      <c r="AY26" s="99"/>
      <c r="AZ26" s="99"/>
      <c r="BA26" s="111"/>
    </row>
    <row r="27" spans="2:53" s="2" customFormat="1" ht="40.5" customHeight="1" x14ac:dyDescent="0.15">
      <c r="B27" s="131"/>
      <c r="C27" s="139"/>
      <c r="D27" s="61"/>
      <c r="E27" s="139"/>
      <c r="F27" s="133"/>
      <c r="G27" s="145"/>
      <c r="H27" s="149"/>
      <c r="I27" s="61"/>
      <c r="J27" s="61"/>
      <c r="K27" s="61"/>
      <c r="L27" s="61"/>
      <c r="M27" s="76"/>
      <c r="N27" s="137"/>
      <c r="O27" s="137"/>
      <c r="P27" s="61"/>
      <c r="Q27" s="139"/>
      <c r="R27" s="139"/>
      <c r="S27" s="91" t="s">
        <v>68</v>
      </c>
      <c r="T27" s="92">
        <v>19</v>
      </c>
      <c r="U27" s="92">
        <v>8</v>
      </c>
      <c r="V27" s="93">
        <f>U27-T27+1+30</f>
        <v>20</v>
      </c>
      <c r="W27" s="94"/>
      <c r="X27" s="95"/>
      <c r="Y27" s="95"/>
      <c r="Z27" s="95"/>
      <c r="AA27" s="95"/>
      <c r="AB27" s="95"/>
      <c r="AC27" s="95"/>
      <c r="AD27" s="95"/>
      <c r="AE27" s="95"/>
      <c r="AF27" s="95"/>
      <c r="AG27" s="95"/>
      <c r="AH27" s="95"/>
      <c r="AI27" s="95"/>
      <c r="AJ27" s="95"/>
      <c r="AK27" s="95"/>
      <c r="AL27" s="95"/>
      <c r="AM27" s="95"/>
      <c r="AN27" s="95"/>
      <c r="AO27" s="95"/>
      <c r="AP27" s="95"/>
      <c r="AQ27" s="95"/>
      <c r="AR27" s="95"/>
      <c r="AS27" s="95"/>
      <c r="AT27" s="95"/>
      <c r="AU27" s="95"/>
      <c r="AV27" s="95"/>
      <c r="AW27" s="95"/>
      <c r="AX27" s="95"/>
      <c r="AY27" s="95"/>
      <c r="AZ27" s="95"/>
      <c r="BA27" s="110"/>
    </row>
    <row r="28" spans="2:53" s="2" customFormat="1" ht="51" customHeight="1" x14ac:dyDescent="0.15">
      <c r="B28" s="130">
        <v>19</v>
      </c>
      <c r="C28" s="140" t="s">
        <v>97</v>
      </c>
      <c r="D28" s="68"/>
      <c r="E28" s="140" t="s">
        <v>25</v>
      </c>
      <c r="F28" s="134" t="s">
        <v>98</v>
      </c>
      <c r="G28" s="141" t="s">
        <v>99</v>
      </c>
      <c r="H28" s="141" t="s">
        <v>100</v>
      </c>
      <c r="I28" s="68"/>
      <c r="J28" s="68"/>
      <c r="K28" s="68"/>
      <c r="L28" s="68"/>
      <c r="M28" s="74"/>
      <c r="N28" s="137">
        <v>44634</v>
      </c>
      <c r="O28" s="137">
        <v>44638</v>
      </c>
      <c r="P28" s="68"/>
      <c r="Q28" s="140" t="s">
        <v>101</v>
      </c>
      <c r="R28" s="140"/>
      <c r="S28" s="86" t="s">
        <v>74</v>
      </c>
      <c r="T28" s="96">
        <v>25</v>
      </c>
      <c r="U28" s="96">
        <v>25</v>
      </c>
      <c r="V28" s="97">
        <f>U28-T28+1+27</f>
        <v>28</v>
      </c>
      <c r="W28" s="98"/>
      <c r="X28" s="99"/>
      <c r="Y28" s="99"/>
      <c r="Z28" s="99"/>
      <c r="AA28" s="99"/>
      <c r="AB28" s="99"/>
      <c r="AC28" s="99"/>
      <c r="AD28" s="99"/>
      <c r="AE28" s="99"/>
      <c r="AF28" s="99"/>
      <c r="AG28" s="99"/>
      <c r="AH28" s="99"/>
      <c r="AI28" s="99"/>
      <c r="AJ28" s="99"/>
      <c r="AK28" s="99"/>
      <c r="AL28" s="99"/>
      <c r="AM28" s="99"/>
      <c r="AN28" s="99"/>
      <c r="AO28" s="99"/>
      <c r="AP28" s="99"/>
      <c r="AQ28" s="99"/>
      <c r="AR28" s="99"/>
      <c r="AS28" s="99"/>
      <c r="AT28" s="99"/>
      <c r="AU28" s="99"/>
      <c r="AV28" s="99"/>
      <c r="AW28" s="99"/>
      <c r="AX28" s="99"/>
      <c r="AY28" s="99"/>
      <c r="AZ28" s="99"/>
      <c r="BA28" s="111"/>
    </row>
    <row r="29" spans="2:53" s="2" customFormat="1" ht="72.75" customHeight="1" x14ac:dyDescent="0.15">
      <c r="B29" s="131"/>
      <c r="C29" s="139"/>
      <c r="D29" s="61"/>
      <c r="E29" s="139"/>
      <c r="F29" s="133"/>
      <c r="G29" s="145"/>
      <c r="H29" s="149"/>
      <c r="I29" s="61"/>
      <c r="J29" s="61"/>
      <c r="K29" s="61"/>
      <c r="L29" s="61"/>
      <c r="M29" s="76"/>
      <c r="N29" s="137"/>
      <c r="O29" s="137"/>
      <c r="P29" s="61"/>
      <c r="Q29" s="139"/>
      <c r="R29" s="139"/>
      <c r="S29" s="91" t="s">
        <v>68</v>
      </c>
      <c r="T29" s="92">
        <v>19</v>
      </c>
      <c r="U29" s="92">
        <v>3</v>
      </c>
      <c r="V29" s="93">
        <f>U29-T29+1+30</f>
        <v>15</v>
      </c>
      <c r="W29" s="94"/>
      <c r="X29" s="95"/>
      <c r="Y29" s="95"/>
      <c r="Z29" s="95"/>
      <c r="AA29" s="95"/>
      <c r="AB29" s="95"/>
      <c r="AC29" s="95"/>
      <c r="AD29" s="95"/>
      <c r="AE29" s="95"/>
      <c r="AF29" s="95"/>
      <c r="AG29" s="95"/>
      <c r="AH29" s="95"/>
      <c r="AI29" s="95"/>
      <c r="AJ29" s="95"/>
      <c r="AK29" s="95"/>
      <c r="AL29" s="95"/>
      <c r="AM29" s="95"/>
      <c r="AN29" s="95"/>
      <c r="AO29" s="95"/>
      <c r="AP29" s="95"/>
      <c r="AQ29" s="95"/>
      <c r="AR29" s="95"/>
      <c r="AS29" s="95"/>
      <c r="AT29" s="95"/>
      <c r="AU29" s="95"/>
      <c r="AV29" s="95"/>
      <c r="AW29" s="95"/>
      <c r="AX29" s="95"/>
      <c r="AY29" s="95"/>
      <c r="AZ29" s="95"/>
      <c r="BA29" s="110"/>
    </row>
    <row r="30" spans="2:53" s="2" customFormat="1" ht="66" customHeight="1" x14ac:dyDescent="0.15">
      <c r="B30" s="130">
        <v>20</v>
      </c>
      <c r="C30" s="140" t="s">
        <v>102</v>
      </c>
      <c r="D30" s="68"/>
      <c r="E30" s="140" t="s">
        <v>25</v>
      </c>
      <c r="F30" s="134" t="s">
        <v>103</v>
      </c>
      <c r="G30" s="141" t="s">
        <v>104</v>
      </c>
      <c r="H30" s="141" t="s">
        <v>105</v>
      </c>
      <c r="I30" s="68"/>
      <c r="J30" s="68"/>
      <c r="K30" s="68"/>
      <c r="L30" s="68"/>
      <c r="M30" s="74"/>
      <c r="N30" s="137">
        <v>44634</v>
      </c>
      <c r="O30" s="137">
        <v>44638</v>
      </c>
      <c r="P30" s="68"/>
      <c r="Q30" s="140" t="s">
        <v>106</v>
      </c>
      <c r="R30" s="134"/>
      <c r="S30" s="86" t="s">
        <v>74</v>
      </c>
      <c r="T30" s="96">
        <v>10</v>
      </c>
      <c r="U30" s="96">
        <v>1</v>
      </c>
      <c r="V30" s="97">
        <f>U30-T30+1+30</f>
        <v>22</v>
      </c>
      <c r="W30" s="98"/>
      <c r="X30" s="99"/>
      <c r="Y30" s="99"/>
      <c r="Z30" s="99"/>
      <c r="AA30" s="99"/>
      <c r="AB30" s="99"/>
      <c r="AC30" s="99"/>
      <c r="AD30" s="99"/>
      <c r="AE30" s="99"/>
      <c r="AF30" s="99"/>
      <c r="AG30" s="99"/>
      <c r="AH30" s="99"/>
      <c r="AI30" s="99"/>
      <c r="AJ30" s="99"/>
      <c r="AK30" s="99"/>
      <c r="AL30" s="99"/>
      <c r="AM30" s="99"/>
      <c r="AN30" s="99"/>
      <c r="AO30" s="99"/>
      <c r="AP30" s="99"/>
      <c r="AQ30" s="99"/>
      <c r="AR30" s="99"/>
      <c r="AS30" s="99"/>
      <c r="AT30" s="99"/>
      <c r="AU30" s="99"/>
      <c r="AV30" s="99"/>
      <c r="AW30" s="99"/>
      <c r="AX30" s="99"/>
      <c r="AY30" s="99"/>
      <c r="AZ30" s="99"/>
      <c r="BA30" s="111"/>
    </row>
    <row r="31" spans="2:53" s="2" customFormat="1" ht="44.25" customHeight="1" x14ac:dyDescent="0.15">
      <c r="B31" s="131"/>
      <c r="C31" s="139"/>
      <c r="D31" s="61"/>
      <c r="E31" s="139"/>
      <c r="F31" s="133"/>
      <c r="G31" s="145"/>
      <c r="H31" s="149"/>
      <c r="I31" s="61"/>
      <c r="J31" s="61"/>
      <c r="K31" s="61"/>
      <c r="L31" s="61"/>
      <c r="M31" s="76"/>
      <c r="N31" s="137"/>
      <c r="O31" s="137"/>
      <c r="P31" s="61"/>
      <c r="Q31" s="139"/>
      <c r="R31" s="133"/>
      <c r="S31" s="91" t="s">
        <v>68</v>
      </c>
      <c r="T31" s="92">
        <v>19</v>
      </c>
      <c r="U31" s="92">
        <v>3</v>
      </c>
      <c r="V31" s="93">
        <f>U31-T31+1+30</f>
        <v>15</v>
      </c>
      <c r="W31" s="94"/>
      <c r="X31" s="95"/>
      <c r="Y31" s="95"/>
      <c r="Z31" s="95"/>
      <c r="AA31" s="95"/>
      <c r="AB31" s="95"/>
      <c r="AC31" s="95"/>
      <c r="AD31" s="95"/>
      <c r="AE31" s="95"/>
      <c r="AF31" s="95"/>
      <c r="AG31" s="95"/>
      <c r="AH31" s="95"/>
      <c r="AI31" s="95"/>
      <c r="AJ31" s="95"/>
      <c r="AK31" s="95"/>
      <c r="AL31" s="95"/>
      <c r="AM31" s="95"/>
      <c r="AN31" s="95"/>
      <c r="AO31" s="95"/>
      <c r="AP31" s="95"/>
      <c r="AQ31" s="95"/>
      <c r="AR31" s="95"/>
      <c r="AS31" s="95"/>
      <c r="AT31" s="95"/>
      <c r="AU31" s="95"/>
      <c r="AV31" s="95"/>
      <c r="AW31" s="95"/>
      <c r="AX31" s="95"/>
      <c r="AY31" s="95"/>
      <c r="AZ31" s="95"/>
      <c r="BA31" s="110"/>
    </row>
    <row r="32" spans="2:53" s="2" customFormat="1" ht="50.25" customHeight="1" x14ac:dyDescent="0.15">
      <c r="B32" s="130">
        <v>21</v>
      </c>
      <c r="C32" s="140" t="s">
        <v>107</v>
      </c>
      <c r="D32" s="68"/>
      <c r="E32" s="140" t="s">
        <v>25</v>
      </c>
      <c r="F32" s="134" t="s">
        <v>108</v>
      </c>
      <c r="G32" s="141" t="s">
        <v>109</v>
      </c>
      <c r="H32" s="141" t="s">
        <v>110</v>
      </c>
      <c r="I32" s="68"/>
      <c r="J32" s="68"/>
      <c r="K32" s="68"/>
      <c r="L32" s="68"/>
      <c r="M32" s="74"/>
      <c r="N32" s="137">
        <v>44634</v>
      </c>
      <c r="O32" s="137">
        <v>44638</v>
      </c>
      <c r="P32" s="68"/>
      <c r="Q32" s="140" t="s">
        <v>111</v>
      </c>
      <c r="R32" s="140" t="s">
        <v>91</v>
      </c>
      <c r="S32" s="86" t="s">
        <v>74</v>
      </c>
      <c r="T32" s="96"/>
      <c r="U32" s="96"/>
      <c r="V32" s="97">
        <v>33</v>
      </c>
      <c r="W32" s="100"/>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12"/>
    </row>
    <row r="33" spans="2:53" s="2" customFormat="1" ht="35.25" customHeight="1" x14ac:dyDescent="0.15">
      <c r="B33" s="131"/>
      <c r="C33" s="139"/>
      <c r="D33" s="61"/>
      <c r="E33" s="139"/>
      <c r="F33" s="133"/>
      <c r="G33" s="145"/>
      <c r="H33" s="149"/>
      <c r="I33" s="61"/>
      <c r="J33" s="61"/>
      <c r="K33" s="61"/>
      <c r="L33" s="61"/>
      <c r="M33" s="76"/>
      <c r="N33" s="137"/>
      <c r="O33" s="137"/>
      <c r="P33" s="61"/>
      <c r="Q33" s="139"/>
      <c r="R33" s="139"/>
      <c r="S33" s="91" t="s">
        <v>68</v>
      </c>
      <c r="T33" s="92">
        <v>19</v>
      </c>
      <c r="U33" s="92">
        <v>3</v>
      </c>
      <c r="V33" s="93">
        <f>U33-T33+1+30</f>
        <v>15</v>
      </c>
      <c r="W33" s="94"/>
      <c r="X33" s="95"/>
      <c r="Y33" s="95"/>
      <c r="Z33" s="95"/>
      <c r="AA33" s="95"/>
      <c r="AB33" s="95"/>
      <c r="AC33" s="95"/>
      <c r="AD33" s="95"/>
      <c r="AE33" s="95"/>
      <c r="AF33" s="95"/>
      <c r="AG33" s="95"/>
      <c r="AH33" s="95"/>
      <c r="AI33" s="95"/>
      <c r="AJ33" s="95"/>
      <c r="AK33" s="95"/>
      <c r="AL33" s="95"/>
      <c r="AM33" s="95"/>
      <c r="AN33" s="95"/>
      <c r="AO33" s="95"/>
      <c r="AP33" s="95"/>
      <c r="AQ33" s="95"/>
      <c r="AR33" s="95"/>
      <c r="AS33" s="95"/>
      <c r="AT33" s="95"/>
      <c r="AU33" s="95"/>
      <c r="AV33" s="95"/>
      <c r="AW33" s="95"/>
      <c r="AX33" s="95"/>
      <c r="AY33" s="95"/>
      <c r="AZ33" s="95"/>
      <c r="BA33" s="110"/>
    </row>
    <row r="34" spans="2:53" s="2" customFormat="1" ht="43.5" customHeight="1" x14ac:dyDescent="0.15">
      <c r="B34" s="130">
        <v>22</v>
      </c>
      <c r="C34" s="140" t="s">
        <v>112</v>
      </c>
      <c r="D34" s="68"/>
      <c r="E34" s="140" t="s">
        <v>25</v>
      </c>
      <c r="F34" s="134" t="s">
        <v>113</v>
      </c>
      <c r="G34" s="141" t="s">
        <v>114</v>
      </c>
      <c r="H34" s="141" t="s">
        <v>115</v>
      </c>
      <c r="I34" s="68"/>
      <c r="J34" s="68"/>
      <c r="K34" s="68"/>
      <c r="L34" s="68"/>
      <c r="M34" s="74"/>
      <c r="N34" s="137">
        <v>44634</v>
      </c>
      <c r="O34" s="137">
        <v>44638</v>
      </c>
      <c r="P34" s="68"/>
      <c r="Q34" s="140" t="s">
        <v>116</v>
      </c>
      <c r="R34" s="134"/>
      <c r="S34" s="86" t="s">
        <v>74</v>
      </c>
      <c r="T34" s="96">
        <v>10</v>
      </c>
      <c r="U34" s="96">
        <v>16</v>
      </c>
      <c r="V34" s="97">
        <f>U34-T34+1</f>
        <v>7</v>
      </c>
      <c r="W34" s="100"/>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12"/>
    </row>
    <row r="35" spans="2:53" s="2" customFormat="1" ht="12" customHeight="1" x14ac:dyDescent="0.15">
      <c r="B35" s="131"/>
      <c r="C35" s="139"/>
      <c r="D35" s="61"/>
      <c r="E35" s="139"/>
      <c r="F35" s="133"/>
      <c r="G35" s="145"/>
      <c r="H35" s="149"/>
      <c r="I35" s="61"/>
      <c r="J35" s="61"/>
      <c r="K35" s="61"/>
      <c r="L35" s="61"/>
      <c r="M35" s="76"/>
      <c r="N35" s="137"/>
      <c r="O35" s="137"/>
      <c r="P35" s="61"/>
      <c r="Q35" s="139"/>
      <c r="R35" s="133"/>
      <c r="S35" s="91" t="s">
        <v>68</v>
      </c>
      <c r="T35" s="102">
        <v>19</v>
      </c>
      <c r="U35" s="102">
        <v>25</v>
      </c>
      <c r="V35" s="103">
        <f>U35-T35+1</f>
        <v>7</v>
      </c>
      <c r="W35" s="104"/>
      <c r="X35" s="105"/>
      <c r="Y35" s="105"/>
      <c r="Z35" s="105"/>
      <c r="AA35" s="105"/>
      <c r="AB35" s="105"/>
      <c r="AC35" s="105"/>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c r="BA35" s="113"/>
    </row>
    <row r="36" spans="2:53" s="2" customFormat="1" ht="21" customHeight="1" x14ac:dyDescent="0.15">
      <c r="B36" s="130">
        <v>23</v>
      </c>
      <c r="C36" s="140" t="s">
        <v>117</v>
      </c>
      <c r="D36" s="68"/>
      <c r="E36" s="140" t="s">
        <v>25</v>
      </c>
      <c r="F36" s="134" t="s">
        <v>118</v>
      </c>
      <c r="G36" s="141" t="s">
        <v>119</v>
      </c>
      <c r="H36" s="141" t="s">
        <v>120</v>
      </c>
      <c r="I36" s="68"/>
      <c r="J36" s="68"/>
      <c r="K36" s="68"/>
      <c r="L36" s="68"/>
      <c r="M36" s="74"/>
      <c r="N36" s="137">
        <v>44634</v>
      </c>
      <c r="O36" s="137">
        <v>44638</v>
      </c>
      <c r="P36" s="68"/>
      <c r="Q36" s="140" t="s">
        <v>121</v>
      </c>
      <c r="R36" s="140" t="s">
        <v>122</v>
      </c>
      <c r="S36" s="86" t="s">
        <v>74</v>
      </c>
      <c r="T36" s="96"/>
      <c r="U36" s="96"/>
      <c r="V36" s="97">
        <v>20</v>
      </c>
      <c r="W36" s="100"/>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12"/>
    </row>
    <row r="37" spans="2:53" s="2" customFormat="1" ht="21" customHeight="1" x14ac:dyDescent="0.15">
      <c r="B37" s="131"/>
      <c r="C37" s="139"/>
      <c r="D37" s="61"/>
      <c r="E37" s="139"/>
      <c r="F37" s="133"/>
      <c r="G37" s="145"/>
      <c r="H37" s="149"/>
      <c r="I37" s="61"/>
      <c r="J37" s="61"/>
      <c r="K37" s="61"/>
      <c r="L37" s="61"/>
      <c r="M37" s="76"/>
      <c r="N37" s="137"/>
      <c r="O37" s="137"/>
      <c r="P37" s="61"/>
      <c r="Q37" s="139"/>
      <c r="R37" s="139"/>
      <c r="S37" s="91" t="s">
        <v>68</v>
      </c>
      <c r="T37" s="92">
        <v>19</v>
      </c>
      <c r="U37" s="92">
        <v>2</v>
      </c>
      <c r="V37" s="93">
        <f t="shared" ref="V37:V55" si="1">U37-T37+1+30</f>
        <v>14</v>
      </c>
      <c r="W37" s="94"/>
      <c r="X37" s="95"/>
      <c r="Y37" s="95"/>
      <c r="Z37" s="95"/>
      <c r="AA37" s="95"/>
      <c r="AB37" s="95"/>
      <c r="AC37" s="95"/>
      <c r="AD37" s="95"/>
      <c r="AE37" s="95"/>
      <c r="AF37" s="95"/>
      <c r="AG37" s="95"/>
      <c r="AH37" s="95"/>
      <c r="AI37" s="95"/>
      <c r="AJ37" s="95"/>
      <c r="AK37" s="95"/>
      <c r="AL37" s="95"/>
      <c r="AM37" s="95"/>
      <c r="AN37" s="95"/>
      <c r="AO37" s="95"/>
      <c r="AP37" s="95"/>
      <c r="AQ37" s="95"/>
      <c r="AR37" s="95"/>
      <c r="AS37" s="95"/>
      <c r="AT37" s="95"/>
      <c r="AU37" s="95"/>
      <c r="AV37" s="95"/>
      <c r="AW37" s="95"/>
      <c r="AX37" s="95"/>
      <c r="AY37" s="95"/>
      <c r="AZ37" s="95"/>
      <c r="BA37" s="110"/>
    </row>
    <row r="38" spans="2:53" s="2" customFormat="1" ht="21" customHeight="1" x14ac:dyDescent="0.15">
      <c r="B38" s="130">
        <v>24</v>
      </c>
      <c r="C38" s="140" t="s">
        <v>123</v>
      </c>
      <c r="D38" s="68"/>
      <c r="E38" s="140" t="s">
        <v>25</v>
      </c>
      <c r="F38" s="134" t="s">
        <v>124</v>
      </c>
      <c r="G38" s="141" t="s">
        <v>125</v>
      </c>
      <c r="H38" s="141" t="s">
        <v>126</v>
      </c>
      <c r="I38" s="68"/>
      <c r="J38" s="68"/>
      <c r="K38" s="68"/>
      <c r="L38" s="68"/>
      <c r="M38" s="74"/>
      <c r="N38" s="137">
        <v>44634</v>
      </c>
      <c r="O38" s="137">
        <v>44638</v>
      </c>
      <c r="P38" s="68"/>
      <c r="Q38" s="140" t="s">
        <v>127</v>
      </c>
      <c r="R38" s="134"/>
      <c r="S38" s="86" t="s">
        <v>74</v>
      </c>
      <c r="T38" s="96">
        <v>7</v>
      </c>
      <c r="U38" s="96">
        <v>7</v>
      </c>
      <c r="V38" s="97">
        <f t="shared" si="1"/>
        <v>31</v>
      </c>
      <c r="W38" s="100"/>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12"/>
    </row>
    <row r="39" spans="2:53" s="2" customFormat="1" ht="21" customHeight="1" x14ac:dyDescent="0.15">
      <c r="B39" s="131"/>
      <c r="C39" s="139"/>
      <c r="D39" s="61"/>
      <c r="E39" s="139"/>
      <c r="F39" s="133"/>
      <c r="G39" s="145"/>
      <c r="H39" s="149"/>
      <c r="I39" s="61"/>
      <c r="J39" s="61"/>
      <c r="K39" s="61"/>
      <c r="L39" s="61"/>
      <c r="M39" s="76"/>
      <c r="N39" s="137"/>
      <c r="O39" s="137"/>
      <c r="P39" s="61"/>
      <c r="Q39" s="139"/>
      <c r="R39" s="133"/>
      <c r="S39" s="91" t="s">
        <v>68</v>
      </c>
      <c r="T39" s="102">
        <v>19</v>
      </c>
      <c r="U39" s="102">
        <v>3</v>
      </c>
      <c r="V39" s="103">
        <f t="shared" si="1"/>
        <v>15</v>
      </c>
      <c r="W39" s="104"/>
      <c r="X39" s="105"/>
      <c r="Y39" s="105"/>
      <c r="Z39" s="105"/>
      <c r="AA39" s="105"/>
      <c r="AB39" s="105"/>
      <c r="AC39" s="105"/>
      <c r="AD39" s="105"/>
      <c r="AE39" s="105"/>
      <c r="AF39" s="105"/>
      <c r="AG39" s="105"/>
      <c r="AH39" s="105"/>
      <c r="AI39" s="105"/>
      <c r="AJ39" s="105"/>
      <c r="AK39" s="105"/>
      <c r="AL39" s="105"/>
      <c r="AM39" s="105"/>
      <c r="AN39" s="105"/>
      <c r="AO39" s="105"/>
      <c r="AP39" s="105"/>
      <c r="AQ39" s="105"/>
      <c r="AR39" s="105"/>
      <c r="AS39" s="105"/>
      <c r="AT39" s="105"/>
      <c r="AU39" s="105"/>
      <c r="AV39" s="105"/>
      <c r="AW39" s="105"/>
      <c r="AX39" s="105"/>
      <c r="AY39" s="105"/>
      <c r="AZ39" s="105"/>
      <c r="BA39" s="113"/>
    </row>
    <row r="40" spans="2:53" s="2" customFormat="1" ht="21" customHeight="1" x14ac:dyDescent="0.15">
      <c r="B40" s="130">
        <v>25</v>
      </c>
      <c r="C40" s="141" t="s">
        <v>128</v>
      </c>
      <c r="D40" s="68"/>
      <c r="E40" s="140" t="s">
        <v>25</v>
      </c>
      <c r="F40" s="142" t="s">
        <v>129</v>
      </c>
      <c r="G40" s="141"/>
      <c r="H40" s="141"/>
      <c r="I40" s="68"/>
      <c r="J40" s="68"/>
      <c r="K40" s="68"/>
      <c r="L40" s="68"/>
      <c r="M40" s="74"/>
      <c r="N40" s="137"/>
      <c r="O40" s="137"/>
      <c r="P40" s="68"/>
      <c r="Q40" s="140" t="s">
        <v>130</v>
      </c>
      <c r="R40" s="134"/>
      <c r="S40" s="86" t="s">
        <v>74</v>
      </c>
      <c r="T40" s="96">
        <v>9</v>
      </c>
      <c r="U40" s="96">
        <v>15</v>
      </c>
      <c r="V40" s="97">
        <f t="shared" si="1"/>
        <v>37</v>
      </c>
      <c r="W40" s="100"/>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12"/>
    </row>
    <row r="41" spans="2:53" s="2" customFormat="1" ht="21" customHeight="1" x14ac:dyDescent="0.15">
      <c r="B41" s="131"/>
      <c r="C41" s="139"/>
      <c r="D41" s="61"/>
      <c r="E41" s="139"/>
      <c r="F41" s="133"/>
      <c r="G41" s="145"/>
      <c r="H41" s="149"/>
      <c r="I41" s="61"/>
      <c r="J41" s="61"/>
      <c r="K41" s="61"/>
      <c r="L41" s="61"/>
      <c r="M41" s="76"/>
      <c r="N41" s="137"/>
      <c r="O41" s="137"/>
      <c r="P41" s="61"/>
      <c r="Q41" s="139"/>
      <c r="R41" s="133"/>
      <c r="S41" s="91" t="s">
        <v>68</v>
      </c>
      <c r="T41" s="102">
        <v>19</v>
      </c>
      <c r="U41" s="102">
        <v>3</v>
      </c>
      <c r="V41" s="103">
        <f t="shared" si="1"/>
        <v>15</v>
      </c>
      <c r="W41" s="104"/>
      <c r="X41" s="105"/>
      <c r="Y41" s="105"/>
      <c r="Z41" s="105"/>
      <c r="AA41" s="105"/>
      <c r="AB41" s="105"/>
      <c r="AC41" s="105"/>
      <c r="AD41" s="105"/>
      <c r="AE41" s="105"/>
      <c r="AF41" s="105"/>
      <c r="AG41" s="105"/>
      <c r="AH41" s="105"/>
      <c r="AI41" s="105"/>
      <c r="AJ41" s="105"/>
      <c r="AK41" s="105"/>
      <c r="AL41" s="105"/>
      <c r="AM41" s="105"/>
      <c r="AN41" s="105"/>
      <c r="AO41" s="105"/>
      <c r="AP41" s="105"/>
      <c r="AQ41" s="105"/>
      <c r="AR41" s="105"/>
      <c r="AS41" s="105"/>
      <c r="AT41" s="105"/>
      <c r="AU41" s="105"/>
      <c r="AV41" s="105"/>
      <c r="AW41" s="105"/>
      <c r="AX41" s="105"/>
      <c r="AY41" s="105"/>
      <c r="AZ41" s="105"/>
      <c r="BA41" s="113"/>
    </row>
    <row r="42" spans="2:53" s="2" customFormat="1" ht="21" customHeight="1" x14ac:dyDescent="0.15">
      <c r="B42" s="130">
        <v>26</v>
      </c>
      <c r="C42" s="141" t="s">
        <v>131</v>
      </c>
      <c r="D42" s="68"/>
      <c r="E42" s="140" t="s">
        <v>25</v>
      </c>
      <c r="F42" s="142" t="s">
        <v>132</v>
      </c>
      <c r="G42" s="141"/>
      <c r="H42" s="141"/>
      <c r="I42" s="68"/>
      <c r="J42" s="68"/>
      <c r="K42" s="68"/>
      <c r="L42" s="68"/>
      <c r="M42" s="74"/>
      <c r="N42" s="137"/>
      <c r="O42" s="137"/>
      <c r="P42" s="68"/>
      <c r="Q42" s="140" t="s">
        <v>133</v>
      </c>
      <c r="R42" s="134"/>
      <c r="S42" s="86" t="s">
        <v>74</v>
      </c>
      <c r="T42" s="96">
        <v>9</v>
      </c>
      <c r="U42" s="96">
        <v>15</v>
      </c>
      <c r="V42" s="97">
        <f t="shared" si="1"/>
        <v>37</v>
      </c>
      <c r="W42" s="100"/>
      <c r="X42" s="101"/>
      <c r="Y42" s="101"/>
      <c r="Z42" s="101"/>
      <c r="AA42" s="101"/>
      <c r="AB42" s="101"/>
      <c r="AC42" s="101"/>
      <c r="AD42" s="101"/>
      <c r="AE42" s="101"/>
      <c r="AF42" s="101"/>
      <c r="AG42" s="101"/>
      <c r="AH42" s="101"/>
      <c r="AI42" s="101"/>
      <c r="AJ42" s="101"/>
      <c r="AK42" s="101"/>
      <c r="AL42" s="101"/>
      <c r="AM42" s="101"/>
      <c r="AN42" s="101"/>
      <c r="AO42" s="101"/>
      <c r="AP42" s="101"/>
      <c r="AQ42" s="101"/>
      <c r="AR42" s="101"/>
      <c r="AS42" s="101"/>
      <c r="AT42" s="101"/>
      <c r="AU42" s="101"/>
      <c r="AV42" s="101"/>
      <c r="AW42" s="101"/>
      <c r="AX42" s="101"/>
      <c r="AY42" s="101"/>
      <c r="AZ42" s="101"/>
      <c r="BA42" s="112"/>
    </row>
    <row r="43" spans="2:53" s="2" customFormat="1" ht="21" customHeight="1" x14ac:dyDescent="0.15">
      <c r="B43" s="131"/>
      <c r="C43" s="139"/>
      <c r="D43" s="61"/>
      <c r="E43" s="139"/>
      <c r="F43" s="133"/>
      <c r="G43" s="145"/>
      <c r="H43" s="149"/>
      <c r="I43" s="61"/>
      <c r="J43" s="61"/>
      <c r="K43" s="61"/>
      <c r="L43" s="61"/>
      <c r="M43" s="76"/>
      <c r="N43" s="137"/>
      <c r="O43" s="137"/>
      <c r="P43" s="61"/>
      <c r="Q43" s="139"/>
      <c r="R43" s="133"/>
      <c r="S43" s="91" t="s">
        <v>68</v>
      </c>
      <c r="T43" s="102">
        <v>19</v>
      </c>
      <c r="U43" s="102">
        <v>3</v>
      </c>
      <c r="V43" s="103">
        <f t="shared" si="1"/>
        <v>15</v>
      </c>
      <c r="W43" s="104"/>
      <c r="X43" s="105"/>
      <c r="Y43" s="105"/>
      <c r="Z43" s="105"/>
      <c r="AA43" s="105"/>
      <c r="AB43" s="105"/>
      <c r="AC43" s="105"/>
      <c r="AD43" s="105"/>
      <c r="AE43" s="105"/>
      <c r="AF43" s="105"/>
      <c r="AG43" s="105"/>
      <c r="AH43" s="105"/>
      <c r="AI43" s="105"/>
      <c r="AJ43" s="105"/>
      <c r="AK43" s="105"/>
      <c r="AL43" s="105"/>
      <c r="AM43" s="105"/>
      <c r="AN43" s="105"/>
      <c r="AO43" s="105"/>
      <c r="AP43" s="105"/>
      <c r="AQ43" s="105"/>
      <c r="AR43" s="105"/>
      <c r="AS43" s="105"/>
      <c r="AT43" s="105"/>
      <c r="AU43" s="105"/>
      <c r="AV43" s="105"/>
      <c r="AW43" s="105"/>
      <c r="AX43" s="105"/>
      <c r="AY43" s="105"/>
      <c r="AZ43" s="105"/>
      <c r="BA43" s="113"/>
    </row>
    <row r="44" spans="2:53" s="2" customFormat="1" ht="21" customHeight="1" x14ac:dyDescent="0.15">
      <c r="B44" s="130">
        <v>27</v>
      </c>
      <c r="C44" s="141" t="s">
        <v>134</v>
      </c>
      <c r="D44" s="68"/>
      <c r="E44" s="140" t="s">
        <v>25</v>
      </c>
      <c r="F44" s="142" t="s">
        <v>135</v>
      </c>
      <c r="G44" s="141"/>
      <c r="H44" s="141"/>
      <c r="I44" s="68"/>
      <c r="J44" s="68"/>
      <c r="K44" s="68"/>
      <c r="L44" s="68"/>
      <c r="M44" s="74"/>
      <c r="N44" s="137"/>
      <c r="O44" s="137"/>
      <c r="P44" s="68"/>
      <c r="Q44" s="140" t="s">
        <v>136</v>
      </c>
      <c r="R44" s="134"/>
      <c r="S44" s="86" t="s">
        <v>74</v>
      </c>
      <c r="T44" s="96">
        <v>9</v>
      </c>
      <c r="U44" s="96">
        <v>15</v>
      </c>
      <c r="V44" s="97">
        <f t="shared" si="1"/>
        <v>37</v>
      </c>
      <c r="W44" s="100"/>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12"/>
    </row>
    <row r="45" spans="2:53" s="2" customFormat="1" ht="21" customHeight="1" x14ac:dyDescent="0.15">
      <c r="B45" s="131"/>
      <c r="C45" s="139"/>
      <c r="D45" s="61"/>
      <c r="E45" s="139"/>
      <c r="F45" s="133"/>
      <c r="G45" s="145"/>
      <c r="H45" s="149"/>
      <c r="I45" s="61"/>
      <c r="J45" s="61"/>
      <c r="K45" s="61"/>
      <c r="L45" s="61"/>
      <c r="M45" s="76"/>
      <c r="N45" s="137"/>
      <c r="O45" s="137"/>
      <c r="P45" s="61"/>
      <c r="Q45" s="139"/>
      <c r="R45" s="133"/>
      <c r="S45" s="91" t="s">
        <v>68</v>
      </c>
      <c r="T45" s="102">
        <v>19</v>
      </c>
      <c r="U45" s="102">
        <v>3</v>
      </c>
      <c r="V45" s="103">
        <f t="shared" si="1"/>
        <v>15</v>
      </c>
      <c r="W45" s="104"/>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5"/>
      <c r="AZ45" s="105"/>
      <c r="BA45" s="113"/>
    </row>
    <row r="46" spans="2:53" s="2" customFormat="1" ht="21" customHeight="1" x14ac:dyDescent="0.15">
      <c r="B46" s="130">
        <v>28</v>
      </c>
      <c r="C46" s="142" t="s">
        <v>137</v>
      </c>
      <c r="D46" s="68"/>
      <c r="E46" s="140" t="s">
        <v>25</v>
      </c>
      <c r="F46" s="142" t="s">
        <v>138</v>
      </c>
      <c r="G46" s="141"/>
      <c r="H46" s="141"/>
      <c r="I46" s="68"/>
      <c r="J46" s="68"/>
      <c r="K46" s="68"/>
      <c r="L46" s="68"/>
      <c r="M46" s="74"/>
      <c r="N46" s="137"/>
      <c r="O46" s="137"/>
      <c r="P46" s="68"/>
      <c r="Q46" s="140" t="s">
        <v>139</v>
      </c>
      <c r="R46" s="134"/>
      <c r="S46" s="86" t="s">
        <v>74</v>
      </c>
      <c r="T46" s="96">
        <v>9</v>
      </c>
      <c r="U46" s="96">
        <v>15</v>
      </c>
      <c r="V46" s="97">
        <f t="shared" si="1"/>
        <v>37</v>
      </c>
      <c r="W46" s="100"/>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1"/>
      <c r="AY46" s="101"/>
      <c r="AZ46" s="101"/>
      <c r="BA46" s="112"/>
    </row>
    <row r="47" spans="2:53" s="2" customFormat="1" ht="21" customHeight="1" x14ac:dyDescent="0.15">
      <c r="B47" s="131"/>
      <c r="C47" s="133"/>
      <c r="D47" s="61"/>
      <c r="E47" s="139"/>
      <c r="F47" s="133"/>
      <c r="G47" s="145"/>
      <c r="H47" s="149"/>
      <c r="I47" s="61"/>
      <c r="J47" s="61"/>
      <c r="K47" s="61"/>
      <c r="L47" s="61"/>
      <c r="M47" s="76"/>
      <c r="N47" s="137"/>
      <c r="O47" s="137"/>
      <c r="P47" s="61"/>
      <c r="Q47" s="139"/>
      <c r="R47" s="133"/>
      <c r="S47" s="91" t="s">
        <v>68</v>
      </c>
      <c r="T47" s="102">
        <v>19</v>
      </c>
      <c r="U47" s="102">
        <v>3</v>
      </c>
      <c r="V47" s="103">
        <f t="shared" si="1"/>
        <v>15</v>
      </c>
      <c r="W47" s="104"/>
      <c r="X47" s="105"/>
      <c r="Y47" s="105"/>
      <c r="Z47" s="105"/>
      <c r="AA47" s="105"/>
      <c r="AB47" s="105"/>
      <c r="AC47" s="105"/>
      <c r="AD47" s="105"/>
      <c r="AE47" s="105"/>
      <c r="AF47" s="105"/>
      <c r="AG47" s="105"/>
      <c r="AH47" s="105"/>
      <c r="AI47" s="105"/>
      <c r="AJ47" s="105"/>
      <c r="AK47" s="105"/>
      <c r="AL47" s="105"/>
      <c r="AM47" s="105"/>
      <c r="AN47" s="105"/>
      <c r="AO47" s="105"/>
      <c r="AP47" s="105"/>
      <c r="AQ47" s="105"/>
      <c r="AR47" s="105"/>
      <c r="AS47" s="105"/>
      <c r="AT47" s="105"/>
      <c r="AU47" s="105"/>
      <c r="AV47" s="105"/>
      <c r="AW47" s="105"/>
      <c r="AX47" s="105"/>
      <c r="AY47" s="105"/>
      <c r="AZ47" s="105"/>
      <c r="BA47" s="113"/>
    </row>
    <row r="48" spans="2:53" s="2" customFormat="1" ht="21" customHeight="1" x14ac:dyDescent="0.15">
      <c r="B48" s="130">
        <v>29</v>
      </c>
      <c r="C48" s="141" t="s">
        <v>140</v>
      </c>
      <c r="D48" s="68"/>
      <c r="E48" s="141" t="s">
        <v>141</v>
      </c>
      <c r="F48" s="142" t="s">
        <v>142</v>
      </c>
      <c r="G48" s="141"/>
      <c r="H48" s="141"/>
      <c r="I48" s="68"/>
      <c r="J48" s="68"/>
      <c r="K48" s="68"/>
      <c r="L48" s="68"/>
      <c r="M48" s="74"/>
      <c r="N48" s="137"/>
      <c r="O48" s="137"/>
      <c r="P48" s="68"/>
      <c r="Q48" s="140" t="s">
        <v>143</v>
      </c>
      <c r="R48" s="134"/>
      <c r="S48" s="86" t="s">
        <v>74</v>
      </c>
      <c r="T48" s="96">
        <v>9</v>
      </c>
      <c r="U48" s="96">
        <v>15</v>
      </c>
      <c r="V48" s="97">
        <f t="shared" si="1"/>
        <v>37</v>
      </c>
      <c r="W48" s="100"/>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12"/>
    </row>
    <row r="49" spans="2:53" s="2" customFormat="1" ht="21" customHeight="1" x14ac:dyDescent="0.15">
      <c r="B49" s="131"/>
      <c r="C49" s="139"/>
      <c r="D49" s="61"/>
      <c r="E49" s="139"/>
      <c r="F49" s="133"/>
      <c r="G49" s="145"/>
      <c r="H49" s="149"/>
      <c r="I49" s="61"/>
      <c r="J49" s="61"/>
      <c r="K49" s="61"/>
      <c r="L49" s="61"/>
      <c r="M49" s="76"/>
      <c r="N49" s="137"/>
      <c r="O49" s="137"/>
      <c r="P49" s="61"/>
      <c r="Q49" s="139"/>
      <c r="R49" s="133"/>
      <c r="S49" s="91" t="s">
        <v>68</v>
      </c>
      <c r="T49" s="102">
        <v>19</v>
      </c>
      <c r="U49" s="102">
        <v>3</v>
      </c>
      <c r="V49" s="103">
        <f t="shared" si="1"/>
        <v>15</v>
      </c>
      <c r="W49" s="104"/>
      <c r="X49" s="105"/>
      <c r="Y49" s="105"/>
      <c r="Z49" s="105"/>
      <c r="AA49" s="105"/>
      <c r="AB49" s="105"/>
      <c r="AC49" s="105"/>
      <c r="AD49" s="105"/>
      <c r="AE49" s="105"/>
      <c r="AF49" s="105"/>
      <c r="AG49" s="105"/>
      <c r="AH49" s="105"/>
      <c r="AI49" s="105"/>
      <c r="AJ49" s="105"/>
      <c r="AK49" s="105"/>
      <c r="AL49" s="105"/>
      <c r="AM49" s="105"/>
      <c r="AN49" s="105"/>
      <c r="AO49" s="105"/>
      <c r="AP49" s="105"/>
      <c r="AQ49" s="105"/>
      <c r="AR49" s="105"/>
      <c r="AS49" s="105"/>
      <c r="AT49" s="105"/>
      <c r="AU49" s="105"/>
      <c r="AV49" s="105"/>
      <c r="AW49" s="105"/>
      <c r="AX49" s="105"/>
      <c r="AY49" s="105"/>
      <c r="AZ49" s="105"/>
      <c r="BA49" s="113"/>
    </row>
    <row r="50" spans="2:53" s="2" customFormat="1" ht="21" customHeight="1" x14ac:dyDescent="0.15">
      <c r="B50" s="130">
        <v>30</v>
      </c>
      <c r="C50" s="141" t="s">
        <v>144</v>
      </c>
      <c r="D50" s="68"/>
      <c r="E50" s="140" t="s">
        <v>76</v>
      </c>
      <c r="F50" s="142" t="s">
        <v>145</v>
      </c>
      <c r="G50" s="141"/>
      <c r="H50" s="141"/>
      <c r="I50" s="68"/>
      <c r="J50" s="68"/>
      <c r="K50" s="68"/>
      <c r="L50" s="68"/>
      <c r="M50" s="74"/>
      <c r="N50" s="137"/>
      <c r="O50" s="137"/>
      <c r="P50" s="68"/>
      <c r="Q50" s="140" t="s">
        <v>146</v>
      </c>
      <c r="R50" s="134"/>
      <c r="S50" s="86" t="s">
        <v>74</v>
      </c>
      <c r="T50" s="96">
        <v>9</v>
      </c>
      <c r="U50" s="96">
        <v>15</v>
      </c>
      <c r="V50" s="97">
        <f t="shared" si="1"/>
        <v>37</v>
      </c>
      <c r="W50" s="100"/>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12"/>
    </row>
    <row r="51" spans="2:53" s="2" customFormat="1" ht="21" customHeight="1" x14ac:dyDescent="0.15">
      <c r="B51" s="131"/>
      <c r="C51" s="139"/>
      <c r="D51" s="61"/>
      <c r="E51" s="139"/>
      <c r="F51" s="133"/>
      <c r="G51" s="145"/>
      <c r="H51" s="149"/>
      <c r="I51" s="61"/>
      <c r="J51" s="61"/>
      <c r="K51" s="61"/>
      <c r="L51" s="61"/>
      <c r="M51" s="76"/>
      <c r="N51" s="137"/>
      <c r="O51" s="137"/>
      <c r="P51" s="61"/>
      <c r="Q51" s="139"/>
      <c r="R51" s="133"/>
      <c r="S51" s="91" t="s">
        <v>68</v>
      </c>
      <c r="T51" s="102">
        <v>19</v>
      </c>
      <c r="U51" s="102">
        <v>3</v>
      </c>
      <c r="V51" s="103">
        <f t="shared" si="1"/>
        <v>15</v>
      </c>
      <c r="W51" s="104"/>
      <c r="X51" s="105"/>
      <c r="Y51" s="105"/>
      <c r="Z51" s="105"/>
      <c r="AA51" s="105"/>
      <c r="AB51" s="105"/>
      <c r="AC51" s="105"/>
      <c r="AD51" s="105"/>
      <c r="AE51" s="105"/>
      <c r="AF51" s="105"/>
      <c r="AG51" s="105"/>
      <c r="AH51" s="105"/>
      <c r="AI51" s="105"/>
      <c r="AJ51" s="105"/>
      <c r="AK51" s="105"/>
      <c r="AL51" s="105"/>
      <c r="AM51" s="105"/>
      <c r="AN51" s="105"/>
      <c r="AO51" s="105"/>
      <c r="AP51" s="105"/>
      <c r="AQ51" s="105"/>
      <c r="AR51" s="105"/>
      <c r="AS51" s="105"/>
      <c r="AT51" s="105"/>
      <c r="AU51" s="105"/>
      <c r="AV51" s="105"/>
      <c r="AW51" s="105"/>
      <c r="AX51" s="105"/>
      <c r="AY51" s="105"/>
      <c r="AZ51" s="105"/>
      <c r="BA51" s="113"/>
    </row>
    <row r="52" spans="2:53" s="2" customFormat="1" ht="21" customHeight="1" x14ac:dyDescent="0.15">
      <c r="B52" s="130">
        <v>31</v>
      </c>
      <c r="C52" s="141" t="s">
        <v>144</v>
      </c>
      <c r="D52" s="68"/>
      <c r="E52" s="140" t="s">
        <v>76</v>
      </c>
      <c r="F52" s="142" t="s">
        <v>147</v>
      </c>
      <c r="G52" s="141"/>
      <c r="H52" s="141"/>
      <c r="I52" s="68"/>
      <c r="J52" s="68"/>
      <c r="K52" s="68"/>
      <c r="L52" s="68"/>
      <c r="M52" s="74"/>
      <c r="N52" s="137"/>
      <c r="O52" s="137"/>
      <c r="P52" s="68"/>
      <c r="Q52" s="140" t="s">
        <v>148</v>
      </c>
      <c r="R52" s="134"/>
      <c r="S52" s="86" t="s">
        <v>74</v>
      </c>
      <c r="T52" s="96">
        <v>9</v>
      </c>
      <c r="U52" s="96">
        <v>15</v>
      </c>
      <c r="V52" s="97">
        <f t="shared" si="1"/>
        <v>37</v>
      </c>
      <c r="W52" s="100"/>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12"/>
    </row>
    <row r="53" spans="2:53" s="2" customFormat="1" ht="21" customHeight="1" x14ac:dyDescent="0.15">
      <c r="B53" s="131"/>
      <c r="C53" s="139"/>
      <c r="D53" s="61"/>
      <c r="E53" s="139"/>
      <c r="F53" s="133"/>
      <c r="G53" s="145"/>
      <c r="H53" s="149"/>
      <c r="I53" s="61"/>
      <c r="J53" s="61"/>
      <c r="K53" s="61"/>
      <c r="L53" s="61"/>
      <c r="M53" s="76"/>
      <c r="N53" s="137"/>
      <c r="O53" s="137"/>
      <c r="P53" s="61"/>
      <c r="Q53" s="139"/>
      <c r="R53" s="133"/>
      <c r="S53" s="91" t="s">
        <v>68</v>
      </c>
      <c r="T53" s="102">
        <v>19</v>
      </c>
      <c r="U53" s="102">
        <v>3</v>
      </c>
      <c r="V53" s="103">
        <f t="shared" si="1"/>
        <v>15</v>
      </c>
      <c r="W53" s="104"/>
      <c r="X53" s="105"/>
      <c r="Y53" s="105"/>
      <c r="Z53" s="105"/>
      <c r="AA53" s="105"/>
      <c r="AB53" s="105"/>
      <c r="AC53" s="105"/>
      <c r="AD53" s="105"/>
      <c r="AE53" s="105"/>
      <c r="AF53" s="105"/>
      <c r="AG53" s="105"/>
      <c r="AH53" s="105"/>
      <c r="AI53" s="105"/>
      <c r="AJ53" s="105"/>
      <c r="AK53" s="105"/>
      <c r="AL53" s="105"/>
      <c r="AM53" s="105"/>
      <c r="AN53" s="105"/>
      <c r="AO53" s="105"/>
      <c r="AP53" s="105"/>
      <c r="AQ53" s="105"/>
      <c r="AR53" s="105"/>
      <c r="AS53" s="105"/>
      <c r="AT53" s="105"/>
      <c r="AU53" s="105"/>
      <c r="AV53" s="105"/>
      <c r="AW53" s="105"/>
      <c r="AX53" s="105"/>
      <c r="AY53" s="105"/>
      <c r="AZ53" s="105"/>
      <c r="BA53" s="113"/>
    </row>
    <row r="54" spans="2:53" s="2" customFormat="1" ht="21" customHeight="1" x14ac:dyDescent="0.15">
      <c r="B54" s="130">
        <v>32</v>
      </c>
      <c r="C54" s="141" t="s">
        <v>149</v>
      </c>
      <c r="D54" s="68"/>
      <c r="E54" s="141" t="s">
        <v>150</v>
      </c>
      <c r="F54" s="142" t="s">
        <v>43</v>
      </c>
      <c r="G54" s="141"/>
      <c r="H54" s="141"/>
      <c r="I54" s="68"/>
      <c r="J54" s="68"/>
      <c r="K54" s="68"/>
      <c r="L54" s="68"/>
      <c r="M54" s="74"/>
      <c r="N54" s="137"/>
      <c r="O54" s="137"/>
      <c r="P54" s="68"/>
      <c r="Q54" s="140" t="s">
        <v>151</v>
      </c>
      <c r="R54" s="134"/>
      <c r="S54" s="86" t="s">
        <v>74</v>
      </c>
      <c r="T54" s="96">
        <v>9</v>
      </c>
      <c r="U54" s="96">
        <v>15</v>
      </c>
      <c r="V54" s="97">
        <f t="shared" si="1"/>
        <v>37</v>
      </c>
      <c r="W54" s="100"/>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12"/>
    </row>
    <row r="55" spans="2:53" s="2" customFormat="1" ht="21" customHeight="1" x14ac:dyDescent="0.15">
      <c r="B55" s="131"/>
      <c r="C55" s="139"/>
      <c r="D55" s="61"/>
      <c r="E55" s="139"/>
      <c r="F55" s="133"/>
      <c r="G55" s="145"/>
      <c r="H55" s="149"/>
      <c r="I55" s="61"/>
      <c r="J55" s="61"/>
      <c r="K55" s="61"/>
      <c r="L55" s="61"/>
      <c r="M55" s="76"/>
      <c r="N55" s="137"/>
      <c r="O55" s="137"/>
      <c r="P55" s="61"/>
      <c r="Q55" s="139"/>
      <c r="R55" s="133"/>
      <c r="S55" s="91" t="s">
        <v>68</v>
      </c>
      <c r="T55" s="102">
        <v>19</v>
      </c>
      <c r="U55" s="102">
        <v>3</v>
      </c>
      <c r="V55" s="103">
        <f t="shared" si="1"/>
        <v>15</v>
      </c>
      <c r="W55" s="104"/>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c r="BA55" s="113"/>
    </row>
  </sheetData>
  <sheetProtection formatCells="0" insertHyperlinks="0" autoFilter="0"/>
  <mergeCells count="204">
    <mergeCell ref="R40:R41"/>
    <mergeCell ref="R42:R43"/>
    <mergeCell ref="R44:R45"/>
    <mergeCell ref="R46:R47"/>
    <mergeCell ref="R48:R49"/>
    <mergeCell ref="R50:R51"/>
    <mergeCell ref="R52:R53"/>
    <mergeCell ref="R54:R55"/>
    <mergeCell ref="R22:R23"/>
    <mergeCell ref="R24:R25"/>
    <mergeCell ref="R26:R27"/>
    <mergeCell ref="R28:R29"/>
    <mergeCell ref="R30:R31"/>
    <mergeCell ref="R32:R33"/>
    <mergeCell ref="R34:R35"/>
    <mergeCell ref="R36:R37"/>
    <mergeCell ref="R38:R39"/>
    <mergeCell ref="O54:O55"/>
    <mergeCell ref="Q16:Q17"/>
    <mergeCell ref="Q18:Q19"/>
    <mergeCell ref="Q20:Q21"/>
    <mergeCell ref="Q22:Q23"/>
    <mergeCell ref="Q24:Q25"/>
    <mergeCell ref="Q26:Q27"/>
    <mergeCell ref="Q28:Q29"/>
    <mergeCell ref="Q30:Q31"/>
    <mergeCell ref="Q32:Q33"/>
    <mergeCell ref="Q34:Q35"/>
    <mergeCell ref="Q36:Q37"/>
    <mergeCell ref="Q38:Q39"/>
    <mergeCell ref="Q40:Q41"/>
    <mergeCell ref="Q42:Q43"/>
    <mergeCell ref="Q44:Q45"/>
    <mergeCell ref="Q46:Q47"/>
    <mergeCell ref="Q48:Q49"/>
    <mergeCell ref="Q50:Q51"/>
    <mergeCell ref="Q52:Q53"/>
    <mergeCell ref="Q54:Q55"/>
    <mergeCell ref="N46:N47"/>
    <mergeCell ref="N48:N49"/>
    <mergeCell ref="N50:N51"/>
    <mergeCell ref="N52:N53"/>
    <mergeCell ref="N54:N55"/>
    <mergeCell ref="O16:O17"/>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N28:N29"/>
    <mergeCell ref="N30:N31"/>
    <mergeCell ref="N32:N33"/>
    <mergeCell ref="N34:N35"/>
    <mergeCell ref="N36:N37"/>
    <mergeCell ref="N38:N39"/>
    <mergeCell ref="N40:N41"/>
    <mergeCell ref="N42:N43"/>
    <mergeCell ref="N44:N45"/>
    <mergeCell ref="G54:G5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F46:F47"/>
    <mergeCell ref="F48:F49"/>
    <mergeCell ref="F50:F51"/>
    <mergeCell ref="F52:F53"/>
    <mergeCell ref="F54:F5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F28:F29"/>
    <mergeCell ref="F30:F31"/>
    <mergeCell ref="F32:F33"/>
    <mergeCell ref="F34:F35"/>
    <mergeCell ref="F36:F37"/>
    <mergeCell ref="F38:F39"/>
    <mergeCell ref="F40:F41"/>
    <mergeCell ref="F42:F43"/>
    <mergeCell ref="F44:F45"/>
    <mergeCell ref="C54:C55"/>
    <mergeCell ref="E4:E6"/>
    <mergeCell ref="E8: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B46:B47"/>
    <mergeCell ref="B48:B49"/>
    <mergeCell ref="B50:B51"/>
    <mergeCell ref="B52:B53"/>
    <mergeCell ref="B54:B5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B28:B29"/>
    <mergeCell ref="B30:B31"/>
    <mergeCell ref="B32:B33"/>
    <mergeCell ref="B34:B35"/>
    <mergeCell ref="B36:B37"/>
    <mergeCell ref="B38:B39"/>
    <mergeCell ref="B40:B41"/>
    <mergeCell ref="B42:B43"/>
    <mergeCell ref="B44:B45"/>
    <mergeCell ref="B1:BA1"/>
    <mergeCell ref="V2:AU2"/>
    <mergeCell ref="K3:L3"/>
    <mergeCell ref="B16:B17"/>
    <mergeCell ref="B18:B19"/>
    <mergeCell ref="B20:B21"/>
    <mergeCell ref="B22:B23"/>
    <mergeCell ref="B24:B25"/>
    <mergeCell ref="B26:B27"/>
    <mergeCell ref="F16:F17"/>
    <mergeCell ref="F18:F19"/>
    <mergeCell ref="F20:F21"/>
    <mergeCell ref="F22:F23"/>
    <mergeCell ref="F24:F25"/>
    <mergeCell ref="F26:F27"/>
    <mergeCell ref="N16:N17"/>
    <mergeCell ref="N18:N19"/>
    <mergeCell ref="N20:N21"/>
    <mergeCell ref="N22:N23"/>
    <mergeCell ref="N24:N25"/>
    <mergeCell ref="N26:N27"/>
    <mergeCell ref="R16:R17"/>
    <mergeCell ref="R18:R19"/>
    <mergeCell ref="R20:R21"/>
  </mergeCells>
  <phoneticPr fontId="22" type="noConversion"/>
  <conditionalFormatting sqref="X16">
    <cfRule type="expression" dxfId="21" priority="19" stopIfTrue="1">
      <formula>AND(W$3&gt;=$T16,W$3&lt;=$U16)</formula>
    </cfRule>
  </conditionalFormatting>
  <conditionalFormatting sqref="Y16">
    <cfRule type="expression" dxfId="20" priority="22" stopIfTrue="1">
      <formula>AND(X$3&gt;=$T16,X$3&lt;=$U16)</formula>
    </cfRule>
  </conditionalFormatting>
  <conditionalFormatting sqref="W40:BA40">
    <cfRule type="expression" dxfId="19" priority="15" stopIfTrue="1">
      <formula>AND(W$3&gt;=$T40,W$3&lt;=$U40)</formula>
    </cfRule>
  </conditionalFormatting>
  <conditionalFormatting sqref="W41:BA41">
    <cfRule type="expression" dxfId="18" priority="16" stopIfTrue="1">
      <formula>AND(W$3&gt;=$T41,W$3&lt;=$U41)</formula>
    </cfRule>
  </conditionalFormatting>
  <conditionalFormatting sqref="W42:BA42">
    <cfRule type="expression" dxfId="17" priority="13" stopIfTrue="1">
      <formula>AND(W$3&gt;=$T42,W$3&lt;=$U42)</formula>
    </cfRule>
  </conditionalFormatting>
  <conditionalFormatting sqref="W43:BA43">
    <cfRule type="expression" dxfId="16" priority="14" stopIfTrue="1">
      <formula>AND(W$3&gt;=$T43,W$3&lt;=$U43)</formula>
    </cfRule>
  </conditionalFormatting>
  <conditionalFormatting sqref="W44:BA44">
    <cfRule type="expression" dxfId="15" priority="11" stopIfTrue="1">
      <formula>AND(W$3&gt;=$T44,W$3&lt;=$U44)</formula>
    </cfRule>
  </conditionalFormatting>
  <conditionalFormatting sqref="W45:BA45">
    <cfRule type="expression" dxfId="14" priority="12" stopIfTrue="1">
      <formula>AND(W$3&gt;=$T45,W$3&lt;=$U45)</formula>
    </cfRule>
  </conditionalFormatting>
  <conditionalFormatting sqref="W46:BA46">
    <cfRule type="expression" dxfId="13" priority="9" stopIfTrue="1">
      <formula>AND(W$3&gt;=$T46,W$3&lt;=$U46)</formula>
    </cfRule>
  </conditionalFormatting>
  <conditionalFormatting sqref="W47:BA47">
    <cfRule type="expression" dxfId="12" priority="10" stopIfTrue="1">
      <formula>AND(W$3&gt;=$T47,W$3&lt;=$U47)</formula>
    </cfRule>
  </conditionalFormatting>
  <conditionalFormatting sqref="W48:BA48">
    <cfRule type="expression" dxfId="11" priority="7" stopIfTrue="1">
      <formula>AND(W$3&gt;=$T48,W$3&lt;=$U48)</formula>
    </cfRule>
  </conditionalFormatting>
  <conditionalFormatting sqref="W49:BA49">
    <cfRule type="expression" dxfId="10" priority="8" stopIfTrue="1">
      <formula>AND(W$3&gt;=$T49,W$3&lt;=$U49)</formula>
    </cfRule>
  </conditionalFormatting>
  <conditionalFormatting sqref="W50:BA50">
    <cfRule type="expression" dxfId="9" priority="5" stopIfTrue="1">
      <formula>AND(W$3&gt;=$T50,W$3&lt;=$U50)</formula>
    </cfRule>
  </conditionalFormatting>
  <conditionalFormatting sqref="W51:BA51">
    <cfRule type="expression" dxfId="8" priority="6" stopIfTrue="1">
      <formula>AND(W$3&gt;=$T51,W$3&lt;=$U51)</formula>
    </cfRule>
  </conditionalFormatting>
  <conditionalFormatting sqref="W52:BA52">
    <cfRule type="expression" dxfId="7" priority="3" stopIfTrue="1">
      <formula>AND(W$3&gt;=$T52,W$3&lt;=$U52)</formula>
    </cfRule>
  </conditionalFormatting>
  <conditionalFormatting sqref="W53:BA53">
    <cfRule type="expression" dxfId="6" priority="4" stopIfTrue="1">
      <formula>AND(W$3&gt;=$T53,W$3&lt;=$U53)</formula>
    </cfRule>
  </conditionalFormatting>
  <conditionalFormatting sqref="W54:BA54">
    <cfRule type="expression" dxfId="5" priority="1" stopIfTrue="1">
      <formula>AND(W$3&gt;=$T54,W$3&lt;=$U54)</formula>
    </cfRule>
  </conditionalFormatting>
  <conditionalFormatting sqref="W55:BA55">
    <cfRule type="expression" dxfId="4" priority="2" stopIfTrue="1">
      <formula>AND(W$3&gt;=$T55,W$3&lt;=$U55)</formula>
    </cfRule>
  </conditionalFormatting>
  <conditionalFormatting sqref="W20:BA20 W22:BA22 W24:BA24 W26:BA26 W28:BA28 W30:BA30 W32:BA32 W34:BA34 Z16:BA16 W16 W18:BA18">
    <cfRule type="expression" dxfId="3" priority="20" stopIfTrue="1">
      <formula>AND(W$3&gt;=$T16,W$3&lt;=$U16)</formula>
    </cfRule>
  </conditionalFormatting>
  <conditionalFormatting sqref="W21:BA21 W23:BA23 W25:BA25 W27:BA27 W29:BA29 W31:BA31 W33:BA33 W35:BA35 W17:BA17 W19:BA19">
    <cfRule type="expression" dxfId="2" priority="21" stopIfTrue="1">
      <formula>AND(W$3&gt;=$T17,W$3&lt;=$U17)</formula>
    </cfRule>
  </conditionalFormatting>
  <conditionalFormatting sqref="W36:BA36 W38:BA38">
    <cfRule type="expression" dxfId="1" priority="17" stopIfTrue="1">
      <formula>AND(W$3&gt;=$T36,W$3&lt;=$U36)</formula>
    </cfRule>
  </conditionalFormatting>
  <conditionalFormatting sqref="W37:BA37 W39:BA39">
    <cfRule type="expression" dxfId="0" priority="18" stopIfTrue="1">
      <formula>AND(W$3&gt;=$T37,W$3&lt;=$U37)</formula>
    </cfRule>
  </conditionalFormatting>
  <printOptions horizontalCentered="1"/>
  <pageMargins left="0.39305555555555599" right="0.39305555555555599" top="0.39305555555555599" bottom="0.39305555555555599" header="0" footer="0"/>
  <pageSetup paperSize="9" scale="35"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9"/>
  <sheetViews>
    <sheetView workbookViewId="0">
      <selection activeCell="F5" sqref="F5"/>
    </sheetView>
  </sheetViews>
  <sheetFormatPr defaultColWidth="7" defaultRowHeight="30" customHeight="1" x14ac:dyDescent="0.15"/>
  <cols>
    <col min="1" max="1" width="7" style="12" customWidth="1"/>
    <col min="2" max="2" width="22.75" style="2" customWidth="1"/>
    <col min="3" max="3" width="17.375" style="2" customWidth="1"/>
    <col min="4" max="4" width="19.25" style="2" customWidth="1"/>
    <col min="5" max="6" width="23.375" style="2" customWidth="1"/>
    <col min="7" max="7" width="13.25" style="2" customWidth="1"/>
    <col min="8" max="9" width="14.75" style="2" customWidth="1"/>
    <col min="10" max="10" width="12.375" style="2" customWidth="1"/>
    <col min="11" max="11" width="11" style="2" customWidth="1"/>
    <col min="12" max="12" width="12.5" style="2" customWidth="1"/>
    <col min="13" max="13" width="14.375" style="2" customWidth="1"/>
    <col min="14" max="14" width="17" style="2" customWidth="1"/>
    <col min="15" max="15" width="7" style="2" customWidth="1"/>
    <col min="16" max="16384" width="7" style="2"/>
  </cols>
  <sheetData>
    <row r="1" spans="1:14" ht="57" customHeight="1" x14ac:dyDescent="0.15">
      <c r="A1" s="153" t="s">
        <v>152</v>
      </c>
      <c r="B1" s="124"/>
      <c r="C1" s="124"/>
      <c r="D1" s="124"/>
      <c r="E1" s="124"/>
      <c r="F1" s="124"/>
      <c r="G1" s="124"/>
      <c r="H1" s="124"/>
      <c r="I1" s="124"/>
      <c r="J1" s="124"/>
      <c r="K1" s="124"/>
      <c r="L1" s="124"/>
      <c r="M1" s="124"/>
      <c r="N1" s="124"/>
    </row>
    <row r="2" spans="1:14" ht="24" customHeight="1" x14ac:dyDescent="0.15">
      <c r="A2" s="14"/>
      <c r="J2" s="29"/>
      <c r="K2" s="29"/>
      <c r="L2" s="29"/>
      <c r="M2" s="29"/>
      <c r="N2" s="29"/>
    </row>
    <row r="3" spans="1:14" s="1" customFormat="1" ht="42.95" customHeight="1" x14ac:dyDescent="0.15">
      <c r="A3" s="15" t="s">
        <v>153</v>
      </c>
      <c r="B3" s="3" t="s">
        <v>5</v>
      </c>
      <c r="C3" s="3" t="s">
        <v>7</v>
      </c>
      <c r="D3" s="3" t="s">
        <v>8</v>
      </c>
      <c r="E3" s="3" t="s">
        <v>9</v>
      </c>
      <c r="F3" s="3" t="str">
        <f>日常统计表!H3</f>
        <v>占用面积（长mX宽m）</v>
      </c>
      <c r="G3" s="4" t="s">
        <v>154</v>
      </c>
      <c r="H3" s="4" t="s">
        <v>155</v>
      </c>
      <c r="I3" s="4" t="s">
        <v>156</v>
      </c>
      <c r="J3" s="5" t="s">
        <v>157</v>
      </c>
      <c r="K3" s="5" t="s">
        <v>158</v>
      </c>
      <c r="L3" s="5" t="s">
        <v>159</v>
      </c>
      <c r="M3" s="5" t="s">
        <v>160</v>
      </c>
      <c r="N3" s="3" t="s">
        <v>20</v>
      </c>
    </row>
    <row r="4" spans="1:14" s="11" customFormat="1" ht="30" customHeight="1" x14ac:dyDescent="0.15">
      <c r="A4" s="16"/>
      <c r="B4" s="17" t="s">
        <v>161</v>
      </c>
      <c r="C4" s="8"/>
      <c r="D4" s="17"/>
      <c r="E4" s="17"/>
      <c r="F4" s="17"/>
      <c r="G4" s="17"/>
      <c r="H4" s="17"/>
      <c r="I4" s="23"/>
      <c r="J4" s="10">
        <f>SUM(J8:J39)</f>
        <v>793</v>
      </c>
      <c r="K4" s="10">
        <f>SUM(K8:K39)</f>
        <v>574</v>
      </c>
      <c r="L4" s="8">
        <f>SUM(L8:L39)</f>
        <v>219</v>
      </c>
      <c r="M4" s="30">
        <f>L4/J4</f>
        <v>0.27616645649432536</v>
      </c>
      <c r="N4" s="8"/>
    </row>
    <row r="5" spans="1:14" s="11" customFormat="1" ht="30" customHeight="1" x14ac:dyDescent="0.15">
      <c r="A5" s="16">
        <v>1</v>
      </c>
      <c r="B5" s="6" t="s">
        <v>162</v>
      </c>
      <c r="C5" s="154" t="s">
        <v>163</v>
      </c>
      <c r="D5" s="18" t="s">
        <v>164</v>
      </c>
      <c r="E5" s="6" t="s">
        <v>165</v>
      </c>
      <c r="F5" s="8" t="s">
        <v>60</v>
      </c>
      <c r="G5" s="19">
        <v>44565</v>
      </c>
      <c r="H5" s="19">
        <v>44568</v>
      </c>
      <c r="I5" s="19">
        <v>44571</v>
      </c>
      <c r="J5" s="10"/>
      <c r="K5" s="10"/>
      <c r="L5" s="31"/>
      <c r="M5" s="30"/>
      <c r="N5" s="8"/>
    </row>
    <row r="6" spans="1:14" s="11" customFormat="1" ht="30" customHeight="1" x14ac:dyDescent="0.15">
      <c r="A6" s="16">
        <v>2</v>
      </c>
      <c r="B6" s="6" t="s">
        <v>162</v>
      </c>
      <c r="C6" s="155"/>
      <c r="D6" s="18" t="s">
        <v>166</v>
      </c>
      <c r="E6" s="6" t="s">
        <v>167</v>
      </c>
      <c r="F6" s="8" t="s">
        <v>60</v>
      </c>
      <c r="G6" s="19">
        <v>44565</v>
      </c>
      <c r="H6" s="19">
        <v>44568</v>
      </c>
      <c r="I6" s="19">
        <v>44571</v>
      </c>
      <c r="J6" s="10"/>
      <c r="K6" s="10"/>
      <c r="L6" s="31"/>
      <c r="M6" s="30"/>
      <c r="N6" s="8"/>
    </row>
    <row r="7" spans="1:14" s="11" customFormat="1" ht="30" customHeight="1" x14ac:dyDescent="0.15">
      <c r="A7" s="16">
        <v>3</v>
      </c>
      <c r="B7" s="8" t="str">
        <f>日常统计表!C6</f>
        <v>惠州市金山新城水环境综合整治项目</v>
      </c>
      <c r="C7" s="155"/>
      <c r="D7" s="18" t="s">
        <v>168</v>
      </c>
      <c r="E7" s="18" t="s">
        <v>169</v>
      </c>
      <c r="F7" s="6" t="s">
        <v>170</v>
      </c>
      <c r="G7" s="19">
        <v>44565</v>
      </c>
      <c r="H7" s="19">
        <v>44568</v>
      </c>
      <c r="I7" s="19">
        <v>44581</v>
      </c>
      <c r="J7" s="10"/>
      <c r="K7" s="10"/>
      <c r="L7" s="31"/>
      <c r="M7" s="30"/>
      <c r="N7" s="8"/>
    </row>
    <row r="8" spans="1:14" s="11" customFormat="1" ht="30" customHeight="1" x14ac:dyDescent="0.15">
      <c r="A8" s="16">
        <v>4</v>
      </c>
      <c r="B8" s="8" t="str">
        <f>日常统计表!C5</f>
        <v>惠州市金山新城水环境综合整治项目</v>
      </c>
      <c r="C8" s="154" t="s">
        <v>163</v>
      </c>
      <c r="D8" s="18" t="s">
        <v>26</v>
      </c>
      <c r="E8" s="8" t="str">
        <f>日常统计表!G4</f>
        <v>管长：329m；安装消火栓8座</v>
      </c>
      <c r="F8" s="8" t="str">
        <f>日常统计表!H4</f>
        <v>68X5</v>
      </c>
      <c r="G8" s="20">
        <v>44624</v>
      </c>
      <c r="H8" s="21">
        <v>44631</v>
      </c>
      <c r="I8" s="21">
        <v>44639</v>
      </c>
      <c r="J8" s="10">
        <v>9</v>
      </c>
      <c r="K8" s="10">
        <v>9</v>
      </c>
      <c r="L8" s="31">
        <f>J8-K8</f>
        <v>0</v>
      </c>
      <c r="M8" s="30">
        <f>L8/J8</f>
        <v>0</v>
      </c>
      <c r="N8" s="8"/>
    </row>
    <row r="9" spans="1:14" s="11" customFormat="1" ht="45" customHeight="1" x14ac:dyDescent="0.15">
      <c r="A9" s="16">
        <v>5</v>
      </c>
      <c r="B9" s="6" t="s">
        <v>29</v>
      </c>
      <c r="C9" s="155"/>
      <c r="D9" s="17" t="str">
        <f>日常统计表!F5</f>
        <v>菱湖二路</v>
      </c>
      <c r="E9" s="8" t="str">
        <f>日常统计表!G5</f>
        <v>管长：115m，管径：DN400，开挖深度：4-5m</v>
      </c>
      <c r="F9" s="8" t="str">
        <f>日常统计表!H5</f>
        <v>116X4</v>
      </c>
      <c r="G9" s="20">
        <f>日常统计表!N5</f>
        <v>44624</v>
      </c>
      <c r="H9" s="21">
        <v>44631</v>
      </c>
      <c r="I9" s="21">
        <v>44652</v>
      </c>
      <c r="J9" s="32">
        <v>25</v>
      </c>
      <c r="K9" s="32">
        <v>20</v>
      </c>
      <c r="L9" s="31">
        <f t="shared" ref="L9:L20" si="0">J9-K9</f>
        <v>5</v>
      </c>
      <c r="M9" s="30">
        <f t="shared" ref="M9:M39" si="1">L9/J9</f>
        <v>0.2</v>
      </c>
      <c r="N9" s="8"/>
    </row>
    <row r="10" spans="1:14" s="11" customFormat="1" ht="44.25" customHeight="1" x14ac:dyDescent="0.15">
      <c r="A10" s="16">
        <v>6</v>
      </c>
      <c r="B10" s="6" t="s">
        <v>29</v>
      </c>
      <c r="C10" s="155"/>
      <c r="D10" s="17" t="str">
        <f>日常统计表!F6</f>
        <v>西堤路</v>
      </c>
      <c r="E10" s="8" t="str">
        <f>日常统计表!G6</f>
        <v>管长：162m；管径为DN1200，开挖深度：5-6m</v>
      </c>
      <c r="F10" s="8" t="str">
        <f>日常统计表!H6</f>
        <v>162X6</v>
      </c>
      <c r="G10" s="20">
        <f>日常统计表!N6</f>
        <v>44624</v>
      </c>
      <c r="H10" s="21">
        <f>日常统计表!O6</f>
        <v>44631</v>
      </c>
      <c r="I10" s="19">
        <v>44691</v>
      </c>
      <c r="J10" s="32">
        <v>70</v>
      </c>
      <c r="K10" s="32">
        <v>60</v>
      </c>
      <c r="L10" s="31">
        <f t="shared" si="0"/>
        <v>10</v>
      </c>
      <c r="M10" s="30">
        <f t="shared" si="1"/>
        <v>0.14285714285714285</v>
      </c>
      <c r="N10" s="8"/>
    </row>
    <row r="11" spans="1:14" s="11" customFormat="1" ht="43.5" customHeight="1" x14ac:dyDescent="0.15">
      <c r="A11" s="16">
        <v>7</v>
      </c>
      <c r="B11" s="6" t="s">
        <v>36</v>
      </c>
      <c r="C11" s="9" t="s">
        <v>171</v>
      </c>
      <c r="D11" s="17" t="str">
        <f>日常统计表!F7</f>
        <v>花边岭广场</v>
      </c>
      <c r="E11" s="8" t="str">
        <f>日常统计表!G7</f>
        <v>管长：114m，管径：DN150，开挖深度：0.6m</v>
      </c>
      <c r="F11" s="8" t="str">
        <f>日常统计表!H7</f>
        <v>120X2</v>
      </c>
      <c r="G11" s="20">
        <f>日常统计表!N7</f>
        <v>44628</v>
      </c>
      <c r="H11" s="21">
        <f>日常统计表!O7</f>
        <v>44634</v>
      </c>
      <c r="I11" s="21">
        <v>44659</v>
      </c>
      <c r="J11" s="32">
        <v>25</v>
      </c>
      <c r="K11" s="32">
        <v>20</v>
      </c>
      <c r="L11" s="31">
        <f t="shared" si="0"/>
        <v>5</v>
      </c>
      <c r="M11" s="30">
        <f t="shared" si="1"/>
        <v>0.2</v>
      </c>
      <c r="N11" s="8"/>
    </row>
    <row r="12" spans="1:14" s="11" customFormat="1" ht="48.75" customHeight="1" x14ac:dyDescent="0.15">
      <c r="A12" s="16">
        <v>8</v>
      </c>
      <c r="B12" s="6" t="s">
        <v>29</v>
      </c>
      <c r="C12" s="154" t="s">
        <v>163</v>
      </c>
      <c r="D12" s="17" t="str">
        <f>日常统计表!F8</f>
        <v>翠竹四路</v>
      </c>
      <c r="E12" s="8" t="str">
        <f>日常统计表!G8</f>
        <v>管长：519m，管径:DN500mm，开挖深度：3-4m</v>
      </c>
      <c r="F12" s="8" t="str">
        <f>日常统计表!H8</f>
        <v>160X5</v>
      </c>
      <c r="G12" s="20">
        <f>日常统计表!N8</f>
        <v>44628</v>
      </c>
      <c r="H12" s="21">
        <f>日常统计表!O8</f>
        <v>44634</v>
      </c>
      <c r="I12" s="21">
        <v>44655</v>
      </c>
      <c r="J12" s="32">
        <v>23</v>
      </c>
      <c r="K12" s="32">
        <v>20</v>
      </c>
      <c r="L12" s="31">
        <f t="shared" si="0"/>
        <v>3</v>
      </c>
      <c r="M12" s="30">
        <f t="shared" si="1"/>
        <v>0.13043478260869565</v>
      </c>
      <c r="N12" s="6" t="s">
        <v>172</v>
      </c>
    </row>
    <row r="13" spans="1:14" s="11" customFormat="1" ht="43.5" customHeight="1" x14ac:dyDescent="0.15">
      <c r="A13" s="16">
        <v>9</v>
      </c>
      <c r="B13" s="6" t="s">
        <v>29</v>
      </c>
      <c r="C13" s="155"/>
      <c r="D13" s="17" t="str">
        <f>日常统计表!F9</f>
        <v>演达二路</v>
      </c>
      <c r="E13" s="8" t="str">
        <f>日常统计表!G9</f>
        <v>管长：40.3m，管径：DN500，开挖深度：3-4m</v>
      </c>
      <c r="F13" s="8" t="str">
        <f>日常统计表!H9</f>
        <v>42X4</v>
      </c>
      <c r="G13" s="20">
        <f>日常统计表!N9</f>
        <v>44631</v>
      </c>
      <c r="H13" s="21">
        <f>日常统计表!O9</f>
        <v>44634</v>
      </c>
      <c r="I13" s="21">
        <v>44648</v>
      </c>
      <c r="J13" s="32">
        <v>13</v>
      </c>
      <c r="K13" s="32">
        <v>13</v>
      </c>
      <c r="L13" s="31">
        <f t="shared" si="0"/>
        <v>0</v>
      </c>
      <c r="M13" s="30">
        <f t="shared" si="1"/>
        <v>0</v>
      </c>
      <c r="N13" s="8"/>
    </row>
    <row r="14" spans="1:14" s="11" customFormat="1" ht="30" customHeight="1" x14ac:dyDescent="0.15">
      <c r="A14" s="16">
        <v>10</v>
      </c>
      <c r="B14" s="6" t="s">
        <v>29</v>
      </c>
      <c r="C14" s="155"/>
      <c r="D14" s="17" t="str">
        <f>日常统计表!F10</f>
        <v>四环南路</v>
      </c>
      <c r="E14" s="8" t="str">
        <f>日常统计表!G10</f>
        <v>管长：42m，管径：DN600，开挖深度：3-4m</v>
      </c>
      <c r="F14" s="8" t="str">
        <f>日常统计表!H10</f>
        <v>42X4</v>
      </c>
      <c r="G14" s="20">
        <f>日常统计表!N10</f>
        <v>44631</v>
      </c>
      <c r="H14" s="21">
        <f>日常统计表!O10</f>
        <v>44634</v>
      </c>
      <c r="I14" s="21">
        <v>44665</v>
      </c>
      <c r="J14" s="32">
        <v>15</v>
      </c>
      <c r="K14" s="32">
        <v>15</v>
      </c>
      <c r="L14" s="31">
        <f t="shared" si="0"/>
        <v>0</v>
      </c>
      <c r="M14" s="30">
        <f t="shared" si="1"/>
        <v>0</v>
      </c>
      <c r="N14" s="6" t="s">
        <v>172</v>
      </c>
    </row>
    <row r="15" spans="1:14" s="11" customFormat="1" ht="30" customHeight="1" x14ac:dyDescent="0.15">
      <c r="A15" s="16">
        <v>11</v>
      </c>
      <c r="B15" s="6" t="s">
        <v>48</v>
      </c>
      <c r="C15" s="155"/>
      <c r="D15" s="17" t="str">
        <f>日常统计表!F11</f>
        <v>红花湖路、河坑路</v>
      </c>
      <c r="E15" s="8" t="str">
        <f>日常统计表!G11</f>
        <v>管长：480m，管径：DN600，开挖深度：4-5m</v>
      </c>
      <c r="F15" s="8" t="str">
        <f>日常统计表!H11</f>
        <v>120X5</v>
      </c>
      <c r="G15" s="20">
        <f>日常统计表!N11</f>
        <v>44631</v>
      </c>
      <c r="H15" s="21">
        <f>日常统计表!O11</f>
        <v>44634</v>
      </c>
      <c r="I15" s="21">
        <v>44655</v>
      </c>
      <c r="J15" s="32">
        <v>25</v>
      </c>
      <c r="K15" s="32">
        <v>20</v>
      </c>
      <c r="L15" s="31">
        <f t="shared" si="0"/>
        <v>5</v>
      </c>
      <c r="M15" s="30">
        <f t="shared" si="1"/>
        <v>0.2</v>
      </c>
      <c r="N15" s="6" t="s">
        <v>173</v>
      </c>
    </row>
    <row r="16" spans="1:14" s="11" customFormat="1" ht="30" customHeight="1" x14ac:dyDescent="0.15">
      <c r="A16" s="16">
        <v>12</v>
      </c>
      <c r="B16" s="6" t="s">
        <v>48</v>
      </c>
      <c r="C16" s="155"/>
      <c r="D16" s="17" t="str">
        <f>日常统计表!F12</f>
        <v>花园水东路</v>
      </c>
      <c r="E16" s="8" t="str">
        <f>日常统计表!G12</f>
        <v>管长：366m，管径：DN400-800；开挖深度：4-6m</v>
      </c>
      <c r="F16" s="8" t="str">
        <f>日常统计表!H12</f>
        <v>262X5</v>
      </c>
      <c r="G16" s="20">
        <f>日常统计表!N12</f>
        <v>44631</v>
      </c>
      <c r="H16" s="21">
        <f>日常统计表!O12</f>
        <v>44634</v>
      </c>
      <c r="I16" s="21">
        <v>44667</v>
      </c>
      <c r="J16" s="32">
        <v>40</v>
      </c>
      <c r="K16" s="32">
        <v>30</v>
      </c>
      <c r="L16" s="31">
        <f t="shared" si="0"/>
        <v>10</v>
      </c>
      <c r="M16" s="30">
        <f t="shared" si="1"/>
        <v>0.25</v>
      </c>
      <c r="N16" s="8"/>
    </row>
    <row r="17" spans="1:14" s="11" customFormat="1" ht="30" customHeight="1" x14ac:dyDescent="0.15">
      <c r="A17" s="16">
        <v>13</v>
      </c>
      <c r="B17" s="6" t="s">
        <v>48</v>
      </c>
      <c r="C17" s="155"/>
      <c r="D17" s="17" t="str">
        <f>日常统计表!F13</f>
        <v>江边路</v>
      </c>
      <c r="E17" s="8" t="str">
        <f>日常统计表!G13</f>
        <v>管长：306m,管径：DN600-800，开挖深度：3-4m</v>
      </c>
      <c r="F17" s="8" t="str">
        <f>日常统计表!H13</f>
        <v>106X4</v>
      </c>
      <c r="G17" s="20">
        <f>日常统计表!N13</f>
        <v>44631</v>
      </c>
      <c r="H17" s="21">
        <f>日常统计表!O13</f>
        <v>44634</v>
      </c>
      <c r="I17" s="21">
        <v>44655</v>
      </c>
      <c r="J17" s="32">
        <v>25</v>
      </c>
      <c r="K17" s="32">
        <v>20</v>
      </c>
      <c r="L17" s="31">
        <f t="shared" si="0"/>
        <v>5</v>
      </c>
      <c r="M17" s="30">
        <f t="shared" si="1"/>
        <v>0.2</v>
      </c>
      <c r="N17" s="6" t="s">
        <v>172</v>
      </c>
    </row>
    <row r="18" spans="1:14" s="11" customFormat="1" ht="30" customHeight="1" x14ac:dyDescent="0.15">
      <c r="A18" s="16">
        <v>14</v>
      </c>
      <c r="B18" s="6" t="s">
        <v>162</v>
      </c>
      <c r="C18" s="155"/>
      <c r="D18" s="17" t="str">
        <f>日常统计表!F14</f>
        <v>麻渣下片区</v>
      </c>
      <c r="E18" s="8" t="str">
        <f>日常统计表!G14</f>
        <v>总共对麻渣下片区6条路进行地质勘查钻探施工</v>
      </c>
      <c r="F18" s="8" t="str">
        <f>日常统计表!H14</f>
        <v>无需固定围挡</v>
      </c>
      <c r="G18" s="20">
        <f>日常统计表!N14</f>
        <v>44628</v>
      </c>
      <c r="H18" s="21">
        <f>日常统计表!O14</f>
        <v>44634</v>
      </c>
      <c r="I18" s="21">
        <v>44641</v>
      </c>
      <c r="J18" s="32">
        <v>10</v>
      </c>
      <c r="K18" s="32">
        <v>6</v>
      </c>
      <c r="L18" s="31">
        <f t="shared" si="0"/>
        <v>4</v>
      </c>
      <c r="M18" s="30">
        <f t="shared" si="1"/>
        <v>0.4</v>
      </c>
      <c r="N18" s="8"/>
    </row>
    <row r="19" spans="1:14" s="11" customFormat="1" ht="30" customHeight="1" x14ac:dyDescent="0.15">
      <c r="A19" s="16">
        <v>15</v>
      </c>
      <c r="B19" s="6" t="s">
        <v>162</v>
      </c>
      <c r="C19" s="155"/>
      <c r="D19" s="17" t="str">
        <f>日常统计表!F15</f>
        <v>麦地片区</v>
      </c>
      <c r="E19" s="8" t="str">
        <f>日常统计表!G15</f>
        <v>总共对麦地片区9条路进行地质勘查钻探施工</v>
      </c>
      <c r="F19" s="8" t="str">
        <f>日常统计表!H15</f>
        <v>无需固定围挡</v>
      </c>
      <c r="G19" s="20">
        <f>日常统计表!N15</f>
        <v>44628</v>
      </c>
      <c r="H19" s="21">
        <f>日常统计表!O15</f>
        <v>44634</v>
      </c>
      <c r="I19" s="21">
        <v>44641</v>
      </c>
      <c r="J19" s="32">
        <v>10</v>
      </c>
      <c r="K19" s="32">
        <v>6</v>
      </c>
      <c r="L19" s="31">
        <f t="shared" si="0"/>
        <v>4</v>
      </c>
      <c r="M19" s="30">
        <f t="shared" si="1"/>
        <v>0.4</v>
      </c>
      <c r="N19" s="8"/>
    </row>
    <row r="20" spans="1:14" s="11" customFormat="1" ht="62.1" customHeight="1" x14ac:dyDescent="0.15">
      <c r="A20" s="16">
        <v>16</v>
      </c>
      <c r="B20" s="8" t="str">
        <f>日常统计表!C16</f>
        <v>下角片区（菱湖周边）市政排水管网改造工程-雨污分流</v>
      </c>
      <c r="C20" s="155"/>
      <c r="D20" s="17" t="str">
        <f>日常统计表!F16</f>
        <v>香子园路</v>
      </c>
      <c r="E20" s="8" t="str">
        <f>日常统计表!G16</f>
        <v xml:space="preserve">                      管长：175m，管径：DN400，开挖深度：为3-4m
</v>
      </c>
      <c r="F20" s="8" t="str">
        <f>日常统计表!H16</f>
        <v>175X7</v>
      </c>
      <c r="G20" s="20">
        <f>日常统计表!N18</f>
        <v>44638</v>
      </c>
      <c r="H20" s="20">
        <f>日常统计表!O18</f>
        <v>44638</v>
      </c>
      <c r="I20" s="21">
        <v>44659</v>
      </c>
      <c r="J20" s="25">
        <v>25</v>
      </c>
      <c r="K20" s="33">
        <f>日常统计表!V17</f>
        <v>20</v>
      </c>
      <c r="L20" s="31">
        <f t="shared" si="0"/>
        <v>5</v>
      </c>
      <c r="M20" s="30">
        <f t="shared" si="1"/>
        <v>0.2</v>
      </c>
      <c r="N20" s="8"/>
    </row>
    <row r="21" spans="1:14" s="11" customFormat="1" ht="35.1" customHeight="1" x14ac:dyDescent="0.15">
      <c r="A21" s="16">
        <v>17</v>
      </c>
      <c r="B21" s="8" t="str">
        <f>日常统计表!C18</f>
        <v>市政消火栓建设项目-东升路</v>
      </c>
      <c r="C21" s="156"/>
      <c r="D21" s="8" t="str">
        <f>日常统计表!F18</f>
        <v>东升路人行道</v>
      </c>
      <c r="E21" s="8" t="str">
        <f>日常统计表!G18</f>
        <v>安装消火栓10座</v>
      </c>
      <c r="F21" s="8" t="str">
        <f>日常统计表!H18</f>
        <v>20X2</v>
      </c>
      <c r="G21" s="20">
        <f>日常统计表!N18</f>
        <v>44638</v>
      </c>
      <c r="H21" s="20">
        <f>日常统计表!O18</f>
        <v>44638</v>
      </c>
      <c r="I21" s="21">
        <v>44645</v>
      </c>
      <c r="J21" s="34">
        <f>日常统计表!V18</f>
        <v>8</v>
      </c>
      <c r="K21" s="34">
        <f>日常统计表!V19</f>
        <v>8</v>
      </c>
      <c r="L21" s="8">
        <f>K21-J21</f>
        <v>0</v>
      </c>
      <c r="M21" s="30">
        <f t="shared" si="1"/>
        <v>0</v>
      </c>
      <c r="N21" s="8"/>
    </row>
    <row r="22" spans="1:14" s="11" customFormat="1" ht="35.1" customHeight="1" x14ac:dyDescent="0.15">
      <c r="A22" s="16">
        <v>18</v>
      </c>
      <c r="B22" s="8" t="str">
        <f>日常统计表!C20</f>
        <v>南郊站城乡Ⅰ线、Ⅱ线与南湖花园线网架完善工程</v>
      </c>
      <c r="C22" s="17" t="str">
        <f>日常统计表!E20</f>
        <v>惠城区供电局</v>
      </c>
      <c r="D22" s="8" t="str">
        <f>日常统计表!F20</f>
        <v>马庄路</v>
      </c>
      <c r="E22" s="8" t="str">
        <f>日常统计表!G20</f>
        <v>管长：58m，新建井2座;开挖深度：0.6m</v>
      </c>
      <c r="F22" s="8" t="str">
        <f>日常统计表!H20</f>
        <v>2X2</v>
      </c>
      <c r="G22" s="20">
        <f>日常统计表!N20</f>
        <v>44634</v>
      </c>
      <c r="H22" s="20">
        <f>日常统计表!O20</f>
        <v>44638</v>
      </c>
      <c r="I22" s="21">
        <v>44648</v>
      </c>
      <c r="J22" s="17">
        <f>日常统计表!V20</f>
        <v>13</v>
      </c>
      <c r="K22" s="17">
        <f>日常统计表!V21</f>
        <v>10</v>
      </c>
      <c r="L22" s="8">
        <f>J22-K22</f>
        <v>3</v>
      </c>
      <c r="M22" s="30">
        <f t="shared" si="1"/>
        <v>0.23076923076923078</v>
      </c>
      <c r="N22" s="17"/>
    </row>
    <row r="23" spans="1:14" s="11" customFormat="1" ht="35.1" customHeight="1" x14ac:dyDescent="0.15">
      <c r="A23" s="16">
        <v>19</v>
      </c>
      <c r="B23" s="8" t="str">
        <f>日常统计表!C22</f>
        <v>惠城区排水主管网            病害修复项目</v>
      </c>
      <c r="C23" s="157" t="str">
        <f>日常统计表!E22</f>
        <v>惠州市碧水工程项目管理有限公司</v>
      </c>
      <c r="D23" s="8" t="str">
        <f>日常统计表!F22</f>
        <v>新江路</v>
      </c>
      <c r="E23" s="8" t="str">
        <f>日常统计表!G22</f>
        <v>管长：230m，管径DN500，开挖深度:3-4m</v>
      </c>
      <c r="F23" s="8" t="str">
        <f>日常统计表!H22</f>
        <v>217X5</v>
      </c>
      <c r="G23" s="20">
        <f>日常统计表!N22</f>
        <v>44634</v>
      </c>
      <c r="H23" s="20">
        <f>日常统计表!O22</f>
        <v>44638</v>
      </c>
      <c r="I23" s="21">
        <v>44651</v>
      </c>
      <c r="J23" s="17">
        <f>日常统计表!V22</f>
        <v>15</v>
      </c>
      <c r="K23" s="17">
        <f>日常统计表!V23</f>
        <v>13</v>
      </c>
      <c r="L23" s="8">
        <f>J23-K23</f>
        <v>2</v>
      </c>
      <c r="M23" s="30">
        <f t="shared" si="1"/>
        <v>0.13333333333333333</v>
      </c>
      <c r="N23" s="17"/>
    </row>
    <row r="24" spans="1:14" s="11" customFormat="1" ht="35.1" customHeight="1" x14ac:dyDescent="0.15">
      <c r="A24" s="16">
        <v>20</v>
      </c>
      <c r="B24" s="8" t="s">
        <v>81</v>
      </c>
      <c r="C24" s="158"/>
      <c r="D24" s="8" t="str">
        <f>日常统计表!F24</f>
        <v>东平北路</v>
      </c>
      <c r="E24" s="8" t="str">
        <f>日常统计表!G24</f>
        <v>管长：57m，管径：DN500～600，开挖深度:4-5m</v>
      </c>
      <c r="F24" s="8" t="str">
        <f>日常统计表!H24</f>
        <v>72X5</v>
      </c>
      <c r="G24" s="20">
        <f>日常统计表!N24</f>
        <v>44634</v>
      </c>
      <c r="H24" s="20">
        <f>日常统计表!O24</f>
        <v>44638</v>
      </c>
      <c r="I24" s="21">
        <v>44660</v>
      </c>
      <c r="J24" s="17">
        <f>日常统计表!V24</f>
        <v>40</v>
      </c>
      <c r="K24" s="17">
        <f>日常统计表!V25</f>
        <v>20</v>
      </c>
      <c r="L24" s="8">
        <f t="shared" ref="L24:L39" si="2">J24-K24</f>
        <v>20</v>
      </c>
      <c r="M24" s="30">
        <f t="shared" si="1"/>
        <v>0.5</v>
      </c>
      <c r="N24" s="17"/>
    </row>
    <row r="25" spans="1:14" s="11" customFormat="1" ht="35.1" customHeight="1" x14ac:dyDescent="0.15">
      <c r="A25" s="16">
        <v>21</v>
      </c>
      <c r="B25" s="8" t="str">
        <f>日常统计表!C24</f>
        <v>惠城区排水主管网            病害修复项目</v>
      </c>
      <c r="C25" s="158"/>
      <c r="D25" s="8" t="str">
        <f>日常统计表!F26</f>
        <v>演达四路</v>
      </c>
      <c r="E25" s="8" t="str">
        <f>日常统计表!G26</f>
        <v>管长：40.3m，管径：DN500 ，开挖深度:5m</v>
      </c>
      <c r="F25" s="8" t="str">
        <f>日常统计表!H26</f>
        <v>45X4</v>
      </c>
      <c r="G25" s="20">
        <f>日常统计表!N26</f>
        <v>44634</v>
      </c>
      <c r="H25" s="20">
        <f>日常统计表!O26</f>
        <v>44638</v>
      </c>
      <c r="I25" s="21">
        <v>44659</v>
      </c>
      <c r="J25" s="17">
        <f>日常统计表!V26</f>
        <v>20</v>
      </c>
      <c r="K25" s="17">
        <f>日常统计表!V27</f>
        <v>20</v>
      </c>
      <c r="L25" s="8">
        <f t="shared" si="2"/>
        <v>0</v>
      </c>
      <c r="M25" s="30">
        <f t="shared" si="1"/>
        <v>0</v>
      </c>
      <c r="N25" s="17"/>
    </row>
    <row r="26" spans="1:14" s="11" customFormat="1" ht="35.1" customHeight="1" x14ac:dyDescent="0.15">
      <c r="A26" s="16">
        <v>22</v>
      </c>
      <c r="B26" s="8" t="s">
        <v>81</v>
      </c>
      <c r="C26" s="158"/>
      <c r="D26" s="17" t="str">
        <f>日常统计表!F28</f>
        <v>麦地东二路</v>
      </c>
      <c r="E26" s="8" t="str">
        <f>日常统计表!G28</f>
        <v>管长：146m，管径：DN400，开挖深度:3-4m</v>
      </c>
      <c r="F26" s="8" t="str">
        <f>日常统计表!H28</f>
        <v>60X4</v>
      </c>
      <c r="G26" s="20">
        <f>日常统计表!N28</f>
        <v>44634</v>
      </c>
      <c r="H26" s="20">
        <f>日常统计表!O28</f>
        <v>44638</v>
      </c>
      <c r="I26" s="21">
        <v>44654</v>
      </c>
      <c r="J26" s="17">
        <f>日常统计表!V28</f>
        <v>28</v>
      </c>
      <c r="K26" s="17">
        <f>日常统计表!V29</f>
        <v>15</v>
      </c>
      <c r="L26" s="8">
        <f t="shared" si="2"/>
        <v>13</v>
      </c>
      <c r="M26" s="30">
        <f t="shared" si="1"/>
        <v>0.4642857142857143</v>
      </c>
      <c r="N26" s="17"/>
    </row>
    <row r="27" spans="1:14" s="11" customFormat="1" ht="54.4" customHeight="1" x14ac:dyDescent="0.15">
      <c r="A27" s="16">
        <v>23</v>
      </c>
      <c r="B27" s="8" t="str">
        <f>日常统计表!C26</f>
        <v>惠州市金山新城水环境综合整治项目演达四路病害管网修复</v>
      </c>
      <c r="C27" s="158"/>
      <c r="D27" s="17" t="str">
        <f>日常统计表!F30</f>
        <v>三环南路</v>
      </c>
      <c r="E27" s="8" t="str">
        <f>日常统计表!G30</f>
        <v>管长：95m，管径：DN500～1200，开挖深度:6m</v>
      </c>
      <c r="F27" s="8" t="str">
        <f>日常统计表!H30</f>
        <v>130X5</v>
      </c>
      <c r="G27" s="20">
        <f>日常统计表!N30</f>
        <v>44634</v>
      </c>
      <c r="H27" s="20">
        <f>日常统计表!O30</f>
        <v>44638</v>
      </c>
      <c r="I27" s="21">
        <v>44654</v>
      </c>
      <c r="J27" s="17">
        <f>日常统计表!V30</f>
        <v>22</v>
      </c>
      <c r="K27" s="17">
        <f>日常统计表!V31</f>
        <v>15</v>
      </c>
      <c r="L27" s="8">
        <f t="shared" si="2"/>
        <v>7</v>
      </c>
      <c r="M27" s="30">
        <f t="shared" si="1"/>
        <v>0.31818181818181818</v>
      </c>
      <c r="N27" s="17"/>
    </row>
    <row r="28" spans="1:14" s="11" customFormat="1" ht="35.1" customHeight="1" x14ac:dyDescent="0.15">
      <c r="A28" s="16">
        <v>24</v>
      </c>
      <c r="B28" s="8" t="s">
        <v>81</v>
      </c>
      <c r="C28" s="158"/>
      <c r="D28" s="17" t="str">
        <f>日常统计表!F32</f>
        <v>演达一路</v>
      </c>
      <c r="E28" s="8" t="str">
        <f>日常统计表!G32</f>
        <v>管长：47m，管径：DN500，开挖深度:3-4m</v>
      </c>
      <c r="F28" s="8" t="str">
        <f>日常统计表!H32</f>
        <v>47X5</v>
      </c>
      <c r="G28" s="20">
        <f>日常统计表!N32</f>
        <v>44634</v>
      </c>
      <c r="H28" s="20">
        <f>日常统计表!O32</f>
        <v>44638</v>
      </c>
      <c r="I28" s="21">
        <v>44654</v>
      </c>
      <c r="J28" s="17">
        <f>日常统计表!V32</f>
        <v>33</v>
      </c>
      <c r="K28" s="17">
        <f>日常统计表!V33</f>
        <v>15</v>
      </c>
      <c r="L28" s="8">
        <f t="shared" si="2"/>
        <v>18</v>
      </c>
      <c r="M28" s="30">
        <f t="shared" si="1"/>
        <v>0.54545454545454541</v>
      </c>
      <c r="N28" s="17"/>
    </row>
    <row r="29" spans="1:14" s="11" customFormat="1" ht="60.95" customHeight="1" x14ac:dyDescent="0.15">
      <c r="A29" s="16">
        <v>25</v>
      </c>
      <c r="B29" s="8" t="str">
        <f>日常统计表!C28</f>
        <v>惠州市金山新城水环境综合整治项目麦地东二路病害管网修复</v>
      </c>
      <c r="C29" s="158"/>
      <c r="D29" s="17" t="str">
        <f>日常统计表!F34</f>
        <v>南岸路</v>
      </c>
      <c r="E29" s="8" t="str">
        <f>日常统计表!G34</f>
        <v>管长：17m，管径：DN500，开挖深度:3-4m</v>
      </c>
      <c r="F29" s="8" t="str">
        <f>日常统计表!H34</f>
        <v>17X5</v>
      </c>
      <c r="G29" s="20">
        <f>日常统计表!N34</f>
        <v>44634</v>
      </c>
      <c r="H29" s="20">
        <f>日常统计表!O34</f>
        <v>44638</v>
      </c>
      <c r="I29" s="21">
        <v>44645</v>
      </c>
      <c r="J29" s="17">
        <f>日常统计表!V34</f>
        <v>7</v>
      </c>
      <c r="K29" s="17">
        <f>日常统计表!V35</f>
        <v>7</v>
      </c>
      <c r="L29" s="8">
        <f t="shared" si="2"/>
        <v>0</v>
      </c>
      <c r="M29" s="30">
        <f t="shared" si="1"/>
        <v>0</v>
      </c>
      <c r="N29" s="17"/>
    </row>
    <row r="30" spans="1:14" s="11" customFormat="1" ht="35.1" customHeight="1" x14ac:dyDescent="0.15">
      <c r="A30" s="16">
        <v>26</v>
      </c>
      <c r="B30" s="8" t="s">
        <v>81</v>
      </c>
      <c r="C30" s="158"/>
      <c r="D30" s="17" t="str">
        <f>日常统计表!F36</f>
        <v>惠澳大道</v>
      </c>
      <c r="E30" s="8" t="str">
        <f>日常统计表!G36</f>
        <v>管长：585m，管径：DN500，开挖深度:3-4m</v>
      </c>
      <c r="F30" s="8" t="str">
        <f>日常统计表!H36</f>
        <v>164X5</v>
      </c>
      <c r="G30" s="20">
        <f>日常统计表!N36</f>
        <v>44634</v>
      </c>
      <c r="H30" s="20">
        <f>日常统计表!O36</f>
        <v>44638</v>
      </c>
      <c r="I30" s="35">
        <v>44653</v>
      </c>
      <c r="J30" s="17">
        <f>日常统计表!V36</f>
        <v>20</v>
      </c>
      <c r="K30" s="17">
        <f>日常统计表!V37</f>
        <v>14</v>
      </c>
      <c r="L30" s="8">
        <f t="shared" si="2"/>
        <v>6</v>
      </c>
      <c r="M30" s="30">
        <f t="shared" si="1"/>
        <v>0.3</v>
      </c>
      <c r="N30" s="18" t="s">
        <v>173</v>
      </c>
    </row>
    <row r="31" spans="1:14" s="11" customFormat="1" ht="49.7" customHeight="1" x14ac:dyDescent="0.15">
      <c r="A31" s="16">
        <v>27</v>
      </c>
      <c r="B31" s="10" t="str">
        <f>日常统计表!C38</f>
        <v>惠州市金山新城水环境综合整治项目宝安路病害管网修复</v>
      </c>
      <c r="C31" s="158"/>
      <c r="D31" s="23" t="str">
        <f>日常统计表!F38</f>
        <v>宝安路</v>
      </c>
      <c r="E31" s="10" t="str">
        <f>日常统计表!G38</f>
        <v>管长：114m，管径：DN600，开挖深度:4-5m</v>
      </c>
      <c r="F31" s="10" t="str">
        <f>日常统计表!H38</f>
        <v>64X5</v>
      </c>
      <c r="G31" s="24">
        <f>日常统计表!N38</f>
        <v>44634</v>
      </c>
      <c r="H31" s="24">
        <f>日常统计表!O38</f>
        <v>44638</v>
      </c>
      <c r="I31" s="21">
        <v>44654</v>
      </c>
      <c r="J31" s="23">
        <f>日常统计表!V38</f>
        <v>31</v>
      </c>
      <c r="K31" s="23">
        <f>日常统计表!V39</f>
        <v>15</v>
      </c>
      <c r="L31" s="10">
        <f t="shared" si="2"/>
        <v>16</v>
      </c>
      <c r="M31" s="36">
        <f t="shared" si="1"/>
        <v>0.5161290322580645</v>
      </c>
      <c r="N31" s="23"/>
    </row>
    <row r="32" spans="1:14" s="11" customFormat="1" ht="61.5" customHeight="1" x14ac:dyDescent="0.15">
      <c r="A32" s="16">
        <v>28</v>
      </c>
      <c r="B32" s="25" t="str">
        <f>日常统计表!C40</f>
        <v>惠州市金山新城水环境综合整治项目麦地南路病害管网修复</v>
      </c>
      <c r="C32" s="150" t="str">
        <f>日常统计表!E40</f>
        <v>惠州市碧水工程项目管理有限公司</v>
      </c>
      <c r="D32" s="26" t="str">
        <f>日常统计表!F40</f>
        <v>麦地南路</v>
      </c>
      <c r="E32" s="9" t="s">
        <v>174</v>
      </c>
      <c r="F32" s="9" t="s">
        <v>51</v>
      </c>
      <c r="G32" s="20">
        <f>日常统计表!N28</f>
        <v>44634</v>
      </c>
      <c r="H32" s="27">
        <v>44642</v>
      </c>
      <c r="I32" s="21">
        <v>44658</v>
      </c>
      <c r="J32" s="26">
        <v>20</v>
      </c>
      <c r="K32" s="26">
        <v>16</v>
      </c>
      <c r="L32" s="10">
        <f t="shared" si="2"/>
        <v>4</v>
      </c>
      <c r="M32" s="36">
        <f t="shared" si="1"/>
        <v>0.2</v>
      </c>
      <c r="N32" s="18" t="s">
        <v>172</v>
      </c>
    </row>
    <row r="33" spans="1:14" s="11" customFormat="1" ht="51" customHeight="1" x14ac:dyDescent="0.15">
      <c r="A33" s="16">
        <v>29</v>
      </c>
      <c r="B33" s="28" t="s">
        <v>131</v>
      </c>
      <c r="C33" s="151"/>
      <c r="D33" s="28" t="s">
        <v>132</v>
      </c>
      <c r="E33" s="9" t="s">
        <v>175</v>
      </c>
      <c r="F33" s="28" t="s">
        <v>42</v>
      </c>
      <c r="G33" s="27">
        <v>44634</v>
      </c>
      <c r="H33" s="27">
        <v>44642</v>
      </c>
      <c r="I33" s="21">
        <v>44659</v>
      </c>
      <c r="J33" s="25">
        <v>20</v>
      </c>
      <c r="K33" s="25">
        <v>17</v>
      </c>
      <c r="L33" s="10">
        <f t="shared" si="2"/>
        <v>3</v>
      </c>
      <c r="M33" s="36">
        <f t="shared" si="1"/>
        <v>0.15</v>
      </c>
      <c r="N33" s="18" t="s">
        <v>172</v>
      </c>
    </row>
    <row r="34" spans="1:14" s="11" customFormat="1" ht="46.5" customHeight="1" x14ac:dyDescent="0.15">
      <c r="A34" s="16">
        <v>30</v>
      </c>
      <c r="B34" s="28" t="s">
        <v>134</v>
      </c>
      <c r="C34" s="151"/>
      <c r="D34" s="28" t="s">
        <v>135</v>
      </c>
      <c r="E34" s="9" t="s">
        <v>176</v>
      </c>
      <c r="F34" s="28" t="s">
        <v>177</v>
      </c>
      <c r="G34" s="27">
        <v>44634</v>
      </c>
      <c r="H34" s="27">
        <v>44642</v>
      </c>
      <c r="I34" s="21">
        <v>44660</v>
      </c>
      <c r="J34" s="25">
        <v>30</v>
      </c>
      <c r="K34" s="25">
        <v>18</v>
      </c>
      <c r="L34" s="10">
        <f t="shared" si="2"/>
        <v>12</v>
      </c>
      <c r="M34" s="36">
        <f t="shared" si="1"/>
        <v>0.4</v>
      </c>
      <c r="N34" s="25"/>
    </row>
    <row r="35" spans="1:14" s="11" customFormat="1" ht="35.1" customHeight="1" x14ac:dyDescent="0.15">
      <c r="A35" s="16">
        <v>31</v>
      </c>
      <c r="B35" s="28" t="s">
        <v>178</v>
      </c>
      <c r="C35" s="152"/>
      <c r="D35" s="28" t="s">
        <v>138</v>
      </c>
      <c r="E35" s="28" t="s">
        <v>179</v>
      </c>
      <c r="F35" s="28" t="s">
        <v>180</v>
      </c>
      <c r="G35" s="27">
        <v>44645</v>
      </c>
      <c r="H35" s="27">
        <v>44647</v>
      </c>
      <c r="I35" s="21">
        <v>44652</v>
      </c>
      <c r="J35" s="25">
        <v>6</v>
      </c>
      <c r="K35" s="25">
        <v>6</v>
      </c>
      <c r="L35" s="10">
        <f t="shared" si="2"/>
        <v>0</v>
      </c>
      <c r="M35" s="36">
        <f t="shared" si="1"/>
        <v>0</v>
      </c>
      <c r="N35" s="25"/>
    </row>
    <row r="36" spans="1:14" s="11" customFormat="1" ht="50.25" customHeight="1" x14ac:dyDescent="0.15">
      <c r="A36" s="16">
        <v>32</v>
      </c>
      <c r="B36" s="28" t="s">
        <v>140</v>
      </c>
      <c r="C36" s="28" t="s">
        <v>141</v>
      </c>
      <c r="D36" s="28" t="s">
        <v>142</v>
      </c>
      <c r="E36" s="28" t="s">
        <v>181</v>
      </c>
      <c r="F36" s="28" t="s">
        <v>182</v>
      </c>
      <c r="G36" s="27">
        <v>44642</v>
      </c>
      <c r="H36" s="27">
        <v>44657</v>
      </c>
      <c r="I36" s="21">
        <v>44679</v>
      </c>
      <c r="J36" s="25">
        <v>25</v>
      </c>
      <c r="K36" s="25">
        <v>22</v>
      </c>
      <c r="L36" s="10">
        <f t="shared" si="2"/>
        <v>3</v>
      </c>
      <c r="M36" s="36">
        <f t="shared" si="1"/>
        <v>0.12</v>
      </c>
      <c r="N36" s="25"/>
    </row>
    <row r="37" spans="1:14" s="11" customFormat="1" ht="35.1" customHeight="1" x14ac:dyDescent="0.15">
      <c r="A37" s="16">
        <v>33</v>
      </c>
      <c r="B37" s="28" t="s">
        <v>144</v>
      </c>
      <c r="C37" s="28" t="s">
        <v>183</v>
      </c>
      <c r="D37" s="28" t="s">
        <v>145</v>
      </c>
      <c r="E37" s="28" t="s">
        <v>184</v>
      </c>
      <c r="F37" s="28" t="s">
        <v>185</v>
      </c>
      <c r="G37" s="27">
        <v>44642</v>
      </c>
      <c r="H37" s="27">
        <v>44653</v>
      </c>
      <c r="I37" s="27">
        <v>44693</v>
      </c>
      <c r="J37" s="25">
        <v>65</v>
      </c>
      <c r="K37" s="25">
        <v>40</v>
      </c>
      <c r="L37" s="10">
        <f t="shared" si="2"/>
        <v>25</v>
      </c>
      <c r="M37" s="36">
        <f t="shared" si="1"/>
        <v>0.38461538461538464</v>
      </c>
      <c r="N37" s="28" t="s">
        <v>186</v>
      </c>
    </row>
    <row r="38" spans="1:14" s="11" customFormat="1" ht="35.1" customHeight="1" x14ac:dyDescent="0.15">
      <c r="A38" s="16">
        <v>34</v>
      </c>
      <c r="B38" s="28" t="s">
        <v>144</v>
      </c>
      <c r="C38" s="28" t="s">
        <v>183</v>
      </c>
      <c r="D38" s="28" t="s">
        <v>147</v>
      </c>
      <c r="E38" s="28" t="s">
        <v>187</v>
      </c>
      <c r="F38" s="28" t="s">
        <v>188</v>
      </c>
      <c r="G38" s="27">
        <v>44642</v>
      </c>
      <c r="H38" s="27">
        <v>44653</v>
      </c>
      <c r="I38" s="27">
        <v>44693</v>
      </c>
      <c r="J38" s="25">
        <v>70</v>
      </c>
      <c r="K38" s="25">
        <v>40</v>
      </c>
      <c r="L38" s="10">
        <f t="shared" si="2"/>
        <v>30</v>
      </c>
      <c r="M38" s="36">
        <f t="shared" si="1"/>
        <v>0.42857142857142855</v>
      </c>
      <c r="N38" s="28" t="s">
        <v>186</v>
      </c>
    </row>
    <row r="39" spans="1:14" s="11" customFormat="1" ht="35.1" customHeight="1" x14ac:dyDescent="0.15">
      <c r="A39" s="16">
        <v>35</v>
      </c>
      <c r="B39" s="28" t="s">
        <v>149</v>
      </c>
      <c r="C39" s="28" t="s">
        <v>150</v>
      </c>
      <c r="D39" s="28" t="s">
        <v>43</v>
      </c>
      <c r="E39" s="28" t="s">
        <v>189</v>
      </c>
      <c r="F39" s="28" t="s">
        <v>190</v>
      </c>
      <c r="G39" s="27">
        <v>44634</v>
      </c>
      <c r="H39" s="27">
        <v>44663</v>
      </c>
      <c r="I39" s="27">
        <v>44666</v>
      </c>
      <c r="J39" s="25">
        <v>5</v>
      </c>
      <c r="K39" s="25">
        <v>4</v>
      </c>
      <c r="L39" s="25">
        <f t="shared" si="2"/>
        <v>1</v>
      </c>
      <c r="M39" s="37">
        <f t="shared" si="1"/>
        <v>0.2</v>
      </c>
      <c r="N39" s="25"/>
    </row>
  </sheetData>
  <sheetProtection formatCells="0" insertHyperlinks="0" autoFilter="0"/>
  <mergeCells count="6">
    <mergeCell ref="C32:C35"/>
    <mergeCell ref="A1:N1"/>
    <mergeCell ref="C5:C7"/>
    <mergeCell ref="C8:C10"/>
    <mergeCell ref="C12:C21"/>
    <mergeCell ref="C23:C31"/>
  </mergeCells>
  <phoneticPr fontId="22" type="noConversion"/>
  <pageMargins left="0.39305555555555599" right="0.35416666666666702" top="0.47222222222222199" bottom="1" header="0.23611111111111099" footer="0.5"/>
  <pageSetup paperSize="9" scale="71"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20"/>
  <sheetViews>
    <sheetView tabSelected="1" zoomScale="70" zoomScaleNormal="70" workbookViewId="0">
      <selection activeCell="B19" sqref="B19"/>
    </sheetView>
  </sheetViews>
  <sheetFormatPr defaultColWidth="7" defaultRowHeight="30" customHeight="1" x14ac:dyDescent="0.15"/>
  <cols>
    <col min="1" max="1" width="7" style="2"/>
    <col min="2" max="2" width="33.625" style="2" customWidth="1"/>
    <col min="3" max="3" width="24.625" style="2" customWidth="1"/>
    <col min="4" max="4" width="21.25" style="2" bestFit="1" customWidth="1"/>
    <col min="5" max="5" width="50.625" style="2" customWidth="1"/>
    <col min="6" max="8" width="15.625" style="2" customWidth="1"/>
    <col min="9" max="9" width="12.125" style="2" bestFit="1" customWidth="1"/>
    <col min="10" max="10" width="7" style="2" customWidth="1"/>
    <col min="11" max="16384" width="7" style="2"/>
  </cols>
  <sheetData>
    <row r="1" spans="1:9" ht="57" customHeight="1" x14ac:dyDescent="0.15">
      <c r="A1" s="159" t="s">
        <v>195</v>
      </c>
      <c r="B1" s="159"/>
      <c r="C1" s="159"/>
      <c r="D1" s="159"/>
      <c r="E1" s="159"/>
      <c r="F1" s="159"/>
      <c r="G1" s="159"/>
      <c r="H1" s="159"/>
      <c r="I1" s="159"/>
    </row>
    <row r="2" spans="1:9" s="1" customFormat="1" ht="53.25" customHeight="1" x14ac:dyDescent="0.15">
      <c r="A2" s="3" t="s">
        <v>194</v>
      </c>
      <c r="B2" s="3" t="s">
        <v>5</v>
      </c>
      <c r="C2" s="3" t="s">
        <v>7</v>
      </c>
      <c r="D2" s="3" t="s">
        <v>8</v>
      </c>
      <c r="E2" s="3" t="s">
        <v>9</v>
      </c>
      <c r="F2" s="4" t="s">
        <v>191</v>
      </c>
      <c r="G2" s="4" t="s">
        <v>192</v>
      </c>
      <c r="H2" s="5" t="s">
        <v>193</v>
      </c>
      <c r="I2" s="3" t="s">
        <v>20</v>
      </c>
    </row>
    <row r="3" spans="1:9" ht="90" customHeight="1" x14ac:dyDescent="0.15">
      <c r="A3" s="115">
        <v>1</v>
      </c>
      <c r="B3" s="116" t="s">
        <v>241</v>
      </c>
      <c r="C3" s="116" t="s">
        <v>243</v>
      </c>
      <c r="D3" s="116" t="s">
        <v>245</v>
      </c>
      <c r="E3" s="160" t="s">
        <v>246</v>
      </c>
      <c r="F3" s="118">
        <v>45441</v>
      </c>
      <c r="G3" s="122">
        <v>45534</v>
      </c>
      <c r="H3" s="123">
        <v>94</v>
      </c>
      <c r="I3" s="116"/>
    </row>
    <row r="4" spans="1:9" ht="90" customHeight="1" x14ac:dyDescent="0.15">
      <c r="A4" s="115">
        <v>2</v>
      </c>
      <c r="B4" s="116" t="s">
        <v>242</v>
      </c>
      <c r="C4" s="116" t="s">
        <v>243</v>
      </c>
      <c r="D4" s="116" t="s">
        <v>244</v>
      </c>
      <c r="E4" s="160" t="s">
        <v>247</v>
      </c>
      <c r="F4" s="118">
        <v>45441</v>
      </c>
      <c r="G4" s="122">
        <v>45534</v>
      </c>
      <c r="H4" s="123">
        <v>94</v>
      </c>
      <c r="I4" s="116"/>
    </row>
    <row r="5" spans="1:9" ht="90" customHeight="1" x14ac:dyDescent="0.15">
      <c r="A5" s="115">
        <v>3</v>
      </c>
      <c r="B5" s="115" t="s">
        <v>196</v>
      </c>
      <c r="C5" s="116" t="s">
        <v>197</v>
      </c>
      <c r="D5" s="115" t="s">
        <v>198</v>
      </c>
      <c r="E5" s="161" t="s">
        <v>199</v>
      </c>
      <c r="F5" s="118">
        <v>45444</v>
      </c>
      <c r="G5" s="118">
        <v>45468</v>
      </c>
      <c r="H5" s="117">
        <v>25</v>
      </c>
      <c r="I5" s="114"/>
    </row>
    <row r="6" spans="1:9" ht="90" customHeight="1" x14ac:dyDescent="0.15">
      <c r="A6" s="116">
        <v>4</v>
      </c>
      <c r="B6" s="117" t="s">
        <v>200</v>
      </c>
      <c r="C6" s="117" t="s">
        <v>197</v>
      </c>
      <c r="D6" s="117" t="s">
        <v>201</v>
      </c>
      <c r="E6" s="161" t="s">
        <v>202</v>
      </c>
      <c r="F6" s="118">
        <v>45444</v>
      </c>
      <c r="G6" s="119">
        <v>45504</v>
      </c>
      <c r="H6" s="117">
        <v>60</v>
      </c>
      <c r="I6" s="6"/>
    </row>
    <row r="7" spans="1:9" ht="90" customHeight="1" x14ac:dyDescent="0.15">
      <c r="A7" s="120">
        <v>5</v>
      </c>
      <c r="B7" s="117" t="s">
        <v>203</v>
      </c>
      <c r="C7" s="117" t="s">
        <v>197</v>
      </c>
      <c r="D7" s="117" t="s">
        <v>204</v>
      </c>
      <c r="E7" s="161" t="s">
        <v>205</v>
      </c>
      <c r="F7" s="118">
        <v>45444</v>
      </c>
      <c r="G7" s="119">
        <v>45488</v>
      </c>
      <c r="H7" s="117">
        <v>45</v>
      </c>
      <c r="I7" s="6"/>
    </row>
    <row r="8" spans="1:9" ht="90" customHeight="1" x14ac:dyDescent="0.15">
      <c r="A8" s="120">
        <v>6</v>
      </c>
      <c r="B8" s="117" t="s">
        <v>206</v>
      </c>
      <c r="C8" s="117" t="s">
        <v>197</v>
      </c>
      <c r="D8" s="117" t="s">
        <v>207</v>
      </c>
      <c r="E8" s="161" t="s">
        <v>208</v>
      </c>
      <c r="F8" s="118">
        <v>45444</v>
      </c>
      <c r="G8" s="119">
        <v>45463</v>
      </c>
      <c r="H8" s="117">
        <v>20</v>
      </c>
      <c r="I8" s="6"/>
    </row>
    <row r="9" spans="1:9" ht="90" customHeight="1" x14ac:dyDescent="0.15">
      <c r="A9" s="120">
        <v>7</v>
      </c>
      <c r="B9" s="117" t="s">
        <v>209</v>
      </c>
      <c r="C9" s="117" t="s">
        <v>197</v>
      </c>
      <c r="D9" s="117" t="s">
        <v>210</v>
      </c>
      <c r="E9" s="160" t="s">
        <v>250</v>
      </c>
      <c r="F9" s="118">
        <v>45444</v>
      </c>
      <c r="G9" s="119">
        <v>45453</v>
      </c>
      <c r="H9" s="117">
        <v>10</v>
      </c>
      <c r="I9" s="6"/>
    </row>
    <row r="10" spans="1:9" ht="90" customHeight="1" x14ac:dyDescent="0.15">
      <c r="A10" s="120">
        <v>8</v>
      </c>
      <c r="B10" s="121" t="s">
        <v>211</v>
      </c>
      <c r="C10" s="116" t="s">
        <v>197</v>
      </c>
      <c r="D10" s="116" t="s">
        <v>212</v>
      </c>
      <c r="E10" s="160" t="s">
        <v>233</v>
      </c>
      <c r="F10" s="122">
        <v>45468</v>
      </c>
      <c r="G10" s="122">
        <v>45503</v>
      </c>
      <c r="H10" s="123">
        <v>35</v>
      </c>
      <c r="I10" s="116"/>
    </row>
    <row r="11" spans="1:9" ht="90" customHeight="1" x14ac:dyDescent="0.15">
      <c r="A11" s="120">
        <v>9</v>
      </c>
      <c r="B11" s="121" t="s">
        <v>213</v>
      </c>
      <c r="C11" s="116" t="s">
        <v>197</v>
      </c>
      <c r="D11" s="116" t="s">
        <v>214</v>
      </c>
      <c r="E11" s="160" t="s">
        <v>234</v>
      </c>
      <c r="F11" s="122">
        <v>45468</v>
      </c>
      <c r="G11" s="122">
        <v>45534</v>
      </c>
      <c r="H11" s="123">
        <v>65</v>
      </c>
      <c r="I11" s="116"/>
    </row>
    <row r="12" spans="1:9" ht="90" customHeight="1" x14ac:dyDescent="0.15">
      <c r="A12" s="120">
        <v>10</v>
      </c>
      <c r="B12" s="121" t="s">
        <v>215</v>
      </c>
      <c r="C12" s="116" t="s">
        <v>197</v>
      </c>
      <c r="D12" s="116" t="s">
        <v>216</v>
      </c>
      <c r="E12" s="160" t="s">
        <v>235</v>
      </c>
      <c r="F12" s="122">
        <v>45468</v>
      </c>
      <c r="G12" s="122">
        <v>45503</v>
      </c>
      <c r="H12" s="123">
        <v>35</v>
      </c>
      <c r="I12" s="116"/>
    </row>
    <row r="13" spans="1:9" ht="90" customHeight="1" x14ac:dyDescent="0.15">
      <c r="A13" s="120">
        <v>11</v>
      </c>
      <c r="B13" s="121" t="s">
        <v>217</v>
      </c>
      <c r="C13" s="116" t="s">
        <v>197</v>
      </c>
      <c r="D13" s="116" t="s">
        <v>218</v>
      </c>
      <c r="E13" s="160" t="s">
        <v>236</v>
      </c>
      <c r="F13" s="122">
        <v>45468</v>
      </c>
      <c r="G13" s="122">
        <v>45514</v>
      </c>
      <c r="H13" s="123">
        <v>45</v>
      </c>
      <c r="I13" s="116"/>
    </row>
    <row r="14" spans="1:9" ht="90" customHeight="1" x14ac:dyDescent="0.15">
      <c r="A14" s="120">
        <v>12</v>
      </c>
      <c r="B14" s="121" t="s">
        <v>219</v>
      </c>
      <c r="C14" s="116" t="s">
        <v>197</v>
      </c>
      <c r="D14" s="116" t="s">
        <v>220</v>
      </c>
      <c r="E14" s="161" t="s">
        <v>221</v>
      </c>
      <c r="F14" s="122">
        <v>45468</v>
      </c>
      <c r="G14" s="122">
        <v>45493</v>
      </c>
      <c r="H14" s="123">
        <v>25</v>
      </c>
      <c r="I14" s="116"/>
    </row>
    <row r="15" spans="1:9" ht="90" customHeight="1" x14ac:dyDescent="0.15">
      <c r="A15" s="120">
        <v>13</v>
      </c>
      <c r="B15" s="116" t="s">
        <v>224</v>
      </c>
      <c r="C15" s="116" t="s">
        <v>197</v>
      </c>
      <c r="D15" s="116" t="s">
        <v>225</v>
      </c>
      <c r="E15" s="160" t="s">
        <v>237</v>
      </c>
      <c r="F15" s="122">
        <v>45473</v>
      </c>
      <c r="G15" s="122">
        <v>45565</v>
      </c>
      <c r="H15" s="123">
        <v>90</v>
      </c>
      <c r="I15" s="116"/>
    </row>
    <row r="16" spans="1:9" ht="90" customHeight="1" x14ac:dyDescent="0.15">
      <c r="A16" s="120">
        <v>14</v>
      </c>
      <c r="B16" s="121" t="s">
        <v>222</v>
      </c>
      <c r="C16" s="116" t="s">
        <v>197</v>
      </c>
      <c r="D16" s="116" t="s">
        <v>223</v>
      </c>
      <c r="E16" s="160" t="s">
        <v>238</v>
      </c>
      <c r="F16" s="122">
        <v>45474</v>
      </c>
      <c r="G16" s="122">
        <v>45488</v>
      </c>
      <c r="H16" s="123">
        <v>15</v>
      </c>
      <c r="I16" s="116"/>
    </row>
    <row r="17" spans="1:9" ht="90" customHeight="1" x14ac:dyDescent="0.15">
      <c r="A17" s="120">
        <v>15</v>
      </c>
      <c r="B17" s="116" t="s">
        <v>230</v>
      </c>
      <c r="C17" s="116" t="s">
        <v>197</v>
      </c>
      <c r="D17" s="116" t="s">
        <v>231</v>
      </c>
      <c r="E17" s="160" t="s">
        <v>239</v>
      </c>
      <c r="F17" s="122">
        <v>45474</v>
      </c>
      <c r="G17" s="122">
        <v>45503</v>
      </c>
      <c r="H17" s="123">
        <v>30</v>
      </c>
      <c r="I17" s="116"/>
    </row>
    <row r="18" spans="1:9" ht="90" customHeight="1" x14ac:dyDescent="0.15">
      <c r="A18" s="120">
        <v>16</v>
      </c>
      <c r="B18" s="116" t="s">
        <v>226</v>
      </c>
      <c r="C18" s="116" t="s">
        <v>197</v>
      </c>
      <c r="D18" s="116" t="s">
        <v>227</v>
      </c>
      <c r="E18" s="160" t="s">
        <v>240</v>
      </c>
      <c r="F18" s="122">
        <v>45483</v>
      </c>
      <c r="G18" s="122">
        <v>45534</v>
      </c>
      <c r="H18" s="123">
        <v>50</v>
      </c>
      <c r="I18" s="116"/>
    </row>
    <row r="19" spans="1:9" ht="71.25" x14ac:dyDescent="0.15">
      <c r="A19" s="120">
        <v>17</v>
      </c>
      <c r="B19" s="116" t="s">
        <v>228</v>
      </c>
      <c r="C19" s="116" t="s">
        <v>197</v>
      </c>
      <c r="D19" s="116" t="s">
        <v>232</v>
      </c>
      <c r="E19" s="160" t="s">
        <v>248</v>
      </c>
      <c r="F19" s="122">
        <v>45536</v>
      </c>
      <c r="G19" s="122">
        <v>45626</v>
      </c>
      <c r="H19" s="123">
        <v>90</v>
      </c>
      <c r="I19" s="116"/>
    </row>
    <row r="20" spans="1:9" ht="71.25" x14ac:dyDescent="0.15">
      <c r="A20" s="120">
        <v>18</v>
      </c>
      <c r="B20" s="116" t="s">
        <v>229</v>
      </c>
      <c r="C20" s="116" t="s">
        <v>197</v>
      </c>
      <c r="D20" s="116" t="s">
        <v>251</v>
      </c>
      <c r="E20" s="160" t="s">
        <v>249</v>
      </c>
      <c r="F20" s="122">
        <v>45536</v>
      </c>
      <c r="G20" s="122">
        <v>45626</v>
      </c>
      <c r="H20" s="123">
        <v>90</v>
      </c>
      <c r="I20" s="116"/>
    </row>
  </sheetData>
  <sheetProtection formatCells="0" insertHyperlinks="0" autoFilter="0"/>
  <mergeCells count="1">
    <mergeCell ref="A1:I1"/>
  </mergeCells>
  <phoneticPr fontId="22" type="noConversion"/>
  <pageMargins left="0.39305555555555599" right="0.35416666666666702" top="0.47222222222222199" bottom="0.66874999999999996" header="0.23611111111111099" footer="0.5"/>
  <pageSetup paperSize="9" scale="6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日常统计表</vt:lpstr>
      <vt:lpstr>张局 (2)</vt:lpstr>
      <vt:lpstr>2024年第二、第三季度</vt:lpstr>
      <vt:lpstr>'2024年第二、第三季度'!Print_Area</vt:lpstr>
      <vt:lpstr>'张局 (2)'!Print_Area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钦民 王</cp:lastModifiedBy>
  <cp:lastPrinted>2022-04-24T01:17:00Z</cp:lastPrinted>
  <dcterms:created xsi:type="dcterms:W3CDTF">2016-04-04T11:35:00Z</dcterms:created>
  <dcterms:modified xsi:type="dcterms:W3CDTF">2024-05-30T01:33:27Z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ECBD1B7322E64BF1B681E0413DBA02ED_13</vt:lpwstr>
  </property>
</Properties>
</file>