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Sheet1!$A$2:$V$42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<sst xmlns="http://schemas.openxmlformats.org/spreadsheetml/2006/main" count="477" uniqueCount="115">
  <si>
    <t>2023年度博罗县农村道路客运成品油价格补助资金预分配明细表</t>
  </si>
  <si>
    <t>序号</t>
  </si>
  <si>
    <t>企业名称</t>
  </si>
  <si>
    <t>车牌号</t>
  </si>
  <si>
    <t>生产厂家</t>
  </si>
  <si>
    <t>厂牌（商标）</t>
  </si>
  <si>
    <t>车辆型号</t>
  </si>
  <si>
    <t>车辆首次登记注册日期</t>
  </si>
  <si>
    <t>变动情况</t>
  </si>
  <si>
    <t>燃料类型</t>
  </si>
  <si>
    <t>座位数</t>
  </si>
  <si>
    <t>车型系数</t>
  </si>
  <si>
    <t>是否镇通村</t>
  </si>
  <si>
    <t>运营线路</t>
  </si>
  <si>
    <t>本年度营运起始日期</t>
  </si>
  <si>
    <t>本年度营运结束日期</t>
  </si>
  <si>
    <t>当年行驶里程(公里)申报数</t>
  </si>
  <si>
    <t>当年行驶里程(公里)GPS数</t>
  </si>
  <si>
    <t>当年行驶里程(公里)审核数</t>
  </si>
  <si>
    <t>按车型系数换算营运里程</t>
  </si>
  <si>
    <t>农村道路客运费改税补贴资金（元）</t>
  </si>
  <si>
    <t>农村道路客运涨价补贴资金（元）</t>
  </si>
  <si>
    <t>农村道路客运合计分配资金（元）</t>
  </si>
  <si>
    <t>本次下达50%农村道路客运补贴资金（元）</t>
  </si>
  <si>
    <t>博罗县联通公交运输有限公司</t>
  </si>
  <si>
    <t>粤LC9J99</t>
  </si>
  <si>
    <t>上汽通用五菱汽车股份有限公司</t>
  </si>
  <si>
    <t>五菱牌</t>
  </si>
  <si>
    <t>LZW6478EA6A</t>
  </si>
  <si>
    <t>2022-08-25</t>
  </si>
  <si>
    <t>无变更</t>
  </si>
  <si>
    <t>燃油</t>
  </si>
  <si>
    <t>8</t>
  </si>
  <si>
    <t>1.0</t>
  </si>
  <si>
    <t>是</t>
  </si>
  <si>
    <t>梅州围村-官山村</t>
  </si>
  <si>
    <t>2023-01-01</t>
  </si>
  <si>
    <t>2023-12-31</t>
  </si>
  <si>
    <t>粤LL0A99</t>
  </si>
  <si>
    <t>梅州围村-李洞村</t>
  </si>
  <si>
    <t>粤LC9U22</t>
  </si>
  <si>
    <t>梅州围村-大陂村</t>
  </si>
  <si>
    <t>粤LB6V93</t>
  </si>
  <si>
    <t>梅州围村-南梅村</t>
  </si>
  <si>
    <t>粤LE8L59</t>
  </si>
  <si>
    <t>洋田村-鸡笼山村</t>
  </si>
  <si>
    <t>粤LE2K39</t>
  </si>
  <si>
    <t>洋田村-宝溪村</t>
  </si>
  <si>
    <t>粤LV120A</t>
  </si>
  <si>
    <t>埔新村-茶山村</t>
  </si>
  <si>
    <t>粤LL2E29</t>
  </si>
  <si>
    <t>埔新村-下洞村</t>
  </si>
  <si>
    <t>粤LC7Q55</t>
  </si>
  <si>
    <t>塘角村-耀潭村</t>
  </si>
  <si>
    <t>粤LL8Y16</t>
  </si>
  <si>
    <t>塘角村-井水龙村</t>
  </si>
  <si>
    <t>粤LK6L56</t>
  </si>
  <si>
    <t>塘角村-合水村</t>
  </si>
  <si>
    <t>粤LJ5T29</t>
  </si>
  <si>
    <t>三嘉村-蓝田村</t>
  </si>
  <si>
    <t>粤LB0R19</t>
  </si>
  <si>
    <t>三嘉村至黄山洞村</t>
  </si>
  <si>
    <t>粤LH0J79</t>
  </si>
  <si>
    <t>三嘉村-秀埔村</t>
  </si>
  <si>
    <t>粤LG0R16</t>
  </si>
  <si>
    <t>三嘉村-吉石村</t>
  </si>
  <si>
    <t>粤LE5G39</t>
  </si>
  <si>
    <t>荔枝墩村-徐田村兰门</t>
  </si>
  <si>
    <t>粤LK5Q33</t>
  </si>
  <si>
    <t>荔枝墩村-柿树下村</t>
  </si>
  <si>
    <t>粤LJ7Y26</t>
  </si>
  <si>
    <t>坳岭村-柿树下村</t>
  </si>
  <si>
    <t>粤LF7W22</t>
  </si>
  <si>
    <t>新星村-兴水围村</t>
  </si>
  <si>
    <t>粤LC7P26</t>
  </si>
  <si>
    <t>新星村-车村村</t>
  </si>
  <si>
    <t>惠州市汽车运输集团有限公司博罗分公司</t>
  </si>
  <si>
    <t>粤LD2R92</t>
  </si>
  <si>
    <t>上海通用五菱汽车股份有限公司</t>
  </si>
  <si>
    <t>龙华-宁和村</t>
  </si>
  <si>
    <t>粤LJ1A31</t>
  </si>
  <si>
    <t>柏塘-白岭村</t>
  </si>
  <si>
    <t>粤LF7A11</t>
  </si>
  <si>
    <t>柏塘-邹光村</t>
  </si>
  <si>
    <t>粤LK3F23</t>
  </si>
  <si>
    <t>长宁车站-酥醪村</t>
  </si>
  <si>
    <t>粤LZ221Q</t>
  </si>
  <si>
    <t>长宁车站-新村村</t>
  </si>
  <si>
    <t>粤LL3X23</t>
  </si>
  <si>
    <t>粤LB9V39</t>
  </si>
  <si>
    <t>柏塘-鹅寨村</t>
  </si>
  <si>
    <t>粤LL1G07</t>
  </si>
  <si>
    <t>粤LJ5P01</t>
  </si>
  <si>
    <t>观音阁-柏湖村</t>
  </si>
  <si>
    <t>粤LL9H65</t>
  </si>
  <si>
    <t>长宁车站-下浪村</t>
  </si>
  <si>
    <t>粤LT071D</t>
  </si>
  <si>
    <t>本年新增</t>
  </si>
  <si>
    <t>柏塘-蕉木村</t>
  </si>
  <si>
    <t>粤LK774R</t>
  </si>
  <si>
    <t>长宁车站-新江村</t>
  </si>
  <si>
    <t>粤LN702W</t>
  </si>
  <si>
    <t>长宁车站-福岗村</t>
  </si>
  <si>
    <t>粤L059GF</t>
  </si>
  <si>
    <t>横河镇-何家田村</t>
  </si>
  <si>
    <t>粤LP025P</t>
  </si>
  <si>
    <t>观音阁-彭村村7公里</t>
  </si>
  <si>
    <t>粤LQ265M</t>
  </si>
  <si>
    <t>粤LZ005X</t>
  </si>
  <si>
    <t>柏塘-龙头村</t>
  </si>
  <si>
    <t>粤LH120R</t>
  </si>
  <si>
    <t>观音阁-联星村</t>
  </si>
  <si>
    <t>粤LZ507E</t>
  </si>
  <si>
    <t>观音阁-彭村村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</si>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</sst>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0_ "/>
    <numFmt numFmtId="178" formatCode="0.0_ "/>
    <numFmt numFmtId="179" formatCode="#,##0.00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/>
    <xf numFmtId="43" fontId="21" fillId="0" borderId="0" applyFont="0" applyFill="0" applyBorder="0" applyAlignment="0" applyProtection="0">
      <alignment vertical="center"/>
    </xf>
    <xf numFmtId="0" fontId="22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4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2" borderId="1" xfId="0" applyNumberForma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千位分隔 5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2"/>
  <sheetViews>
    <sheetView tabSelected="1" topLeftCell="B1" workbookViewId="0">
      <selection activeCell="U23" sqref="U23:U41"/>
    </sheetView>
  </sheetViews>
  <sheetFormatPr defaultColWidth="9" defaultRowHeight="13.5"/>
  <cols>
    <col min="1" max="1" width="4.75" style="3" customWidth="1"/>
    <col min="5" max="5" width="8.375" customWidth="1"/>
    <col min="6" max="7" width="11.5"/>
    <col min="8" max="8" width="10.625" customWidth="1"/>
    <col min="9" max="9" width="4.875" customWidth="1"/>
    <col min="10" max="11" width="5.125" customWidth="1"/>
    <col min="12" max="12" width="7" customWidth="1"/>
    <col min="13" max="13" width="14.5"/>
    <col min="14" max="14" width="10.75" customWidth="1"/>
    <col min="15" max="15" width="11.5"/>
    <col min="16" max="16" width="12.875" customWidth="1"/>
    <col min="17" max="17" width="13.125" customWidth="1"/>
    <col min="18" max="18" width="11.375" customWidth="1"/>
    <col min="19" max="19" width="12" customWidth="1"/>
    <col min="20" max="20" width="13" customWidth="1"/>
    <col min="21" max="21" width="14" customWidth="1"/>
    <col min="22" max="22" width="13.75" customWidth="1"/>
    <col min="23" max="23" width="14.875" customWidth="1"/>
  </cols>
  <sheetData>
    <row r="1" s="1" customFormat="1" ht="31.5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2" customFormat="1" ht="40.5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spans="1:23">
      <c r="A3" s="6">
        <v>1</v>
      </c>
      <c r="B3" s="7" t="s">
        <v>24</v>
      </c>
      <c r="C3" s="8" t="s">
        <v>25</v>
      </c>
      <c r="D3" s="8" t="s">
        <v>26</v>
      </c>
      <c r="E3" s="8" t="s">
        <v>27</v>
      </c>
      <c r="F3" s="8" t="s">
        <v>28</v>
      </c>
      <c r="G3" s="9" t="s">
        <v>29</v>
      </c>
      <c r="H3" s="6" t="s">
        <v>30</v>
      </c>
      <c r="I3" s="6" t="s">
        <v>31</v>
      </c>
      <c r="J3" s="6" t="s">
        <v>32</v>
      </c>
      <c r="K3" s="6" t="s">
        <v>33</v>
      </c>
      <c r="L3" s="6" t="s">
        <v>34</v>
      </c>
      <c r="M3" s="8" t="s">
        <v>35</v>
      </c>
      <c r="N3" s="9" t="s">
        <v>36</v>
      </c>
      <c r="O3" s="9" t="s">
        <v>37</v>
      </c>
      <c r="P3" s="13">
        <v>20471.78</v>
      </c>
      <c r="Q3" s="13">
        <v>21502.8</v>
      </c>
      <c r="R3" s="13">
        <v>20471.78</v>
      </c>
      <c r="S3" s="13">
        <f>R3*1</f>
        <v>20471.78</v>
      </c>
      <c r="T3" s="15">
        <f>751013/611385.15*S3</f>
        <v>25147.1153873135</v>
      </c>
      <c r="U3" s="15">
        <f>3194706/(611385.15-15642.95-22939.19-14091.88)*S3</f>
        <v>117057.482632716</v>
      </c>
      <c r="V3" s="15">
        <f>T3+U3</f>
        <v>142204.598020029</v>
      </c>
      <c r="W3" s="13">
        <f>V3/2</f>
        <v>71102.2990100145</v>
      </c>
    </row>
    <row r="4" spans="1:23">
      <c r="A4" s="6">
        <v>2</v>
      </c>
      <c r="B4" s="10"/>
      <c r="C4" s="8" t="s">
        <v>38</v>
      </c>
      <c r="D4" s="8" t="s">
        <v>26</v>
      </c>
      <c r="E4" s="8" t="s">
        <v>27</v>
      </c>
      <c r="F4" s="8" t="s">
        <v>28</v>
      </c>
      <c r="G4" s="9" t="s">
        <v>29</v>
      </c>
      <c r="H4" s="6" t="s">
        <v>30</v>
      </c>
      <c r="I4" s="6" t="s">
        <v>31</v>
      </c>
      <c r="J4" s="6" t="s">
        <v>32</v>
      </c>
      <c r="K4" s="6" t="s">
        <v>33</v>
      </c>
      <c r="L4" s="6" t="s">
        <v>34</v>
      </c>
      <c r="M4" s="8" t="s">
        <v>39</v>
      </c>
      <c r="N4" s="9" t="s">
        <v>36</v>
      </c>
      <c r="O4" s="9" t="s">
        <v>37</v>
      </c>
      <c r="P4" s="13">
        <v>17241.91</v>
      </c>
      <c r="Q4" s="13">
        <v>19140.5</v>
      </c>
      <c r="R4" s="13">
        <v>17241.91</v>
      </c>
      <c r="S4" s="13">
        <f t="shared" ref="S4:S41" si="0">R4*1</f>
        <v>17241.91</v>
      </c>
      <c r="T4" s="15">
        <f t="shared" ref="T4:T41" si="1">751013/611385.15*S4</f>
        <v>21179.6092116892</v>
      </c>
      <c r="U4" s="15">
        <f t="shared" ref="U4:U41" si="2">3194706/(611385.15-15642.95-22939.19-14091.88)*S4</f>
        <v>98589.1104916059</v>
      </c>
      <c r="V4" s="15">
        <f t="shared" ref="V4:V41" si="3">T4+U4</f>
        <v>119768.719703295</v>
      </c>
      <c r="W4" s="13">
        <f t="shared" ref="W4:W11" si="4">V4/2</f>
        <v>59884.3598516475</v>
      </c>
    </row>
    <row r="5" spans="1:23">
      <c r="A5" s="6">
        <v>3</v>
      </c>
      <c r="B5" s="10"/>
      <c r="C5" s="8" t="s">
        <v>40</v>
      </c>
      <c r="D5" s="8" t="s">
        <v>26</v>
      </c>
      <c r="E5" s="8" t="s">
        <v>27</v>
      </c>
      <c r="F5" s="8" t="s">
        <v>28</v>
      </c>
      <c r="G5" s="9" t="s">
        <v>29</v>
      </c>
      <c r="H5" s="6" t="s">
        <v>30</v>
      </c>
      <c r="I5" s="6" t="s">
        <v>31</v>
      </c>
      <c r="J5" s="6" t="s">
        <v>32</v>
      </c>
      <c r="K5" s="6" t="s">
        <v>33</v>
      </c>
      <c r="L5" s="6" t="s">
        <v>34</v>
      </c>
      <c r="M5" s="8" t="s">
        <v>41</v>
      </c>
      <c r="N5" s="9" t="s">
        <v>36</v>
      </c>
      <c r="O5" s="9" t="s">
        <v>37</v>
      </c>
      <c r="P5" s="13">
        <v>17492.33</v>
      </c>
      <c r="Q5" s="13">
        <v>18784.4</v>
      </c>
      <c r="R5" s="13">
        <v>17492.33</v>
      </c>
      <c r="S5" s="13">
        <f t="shared" si="0"/>
        <v>17492.33</v>
      </c>
      <c r="T5" s="15">
        <f t="shared" si="1"/>
        <v>21487.2200122787</v>
      </c>
      <c r="U5" s="15">
        <f t="shared" si="2"/>
        <v>100021.010150594</v>
      </c>
      <c r="V5" s="15">
        <f t="shared" si="3"/>
        <v>121508.230162873</v>
      </c>
      <c r="W5" s="13">
        <f t="shared" si="4"/>
        <v>60754.1150814365</v>
      </c>
    </row>
    <row r="6" spans="1:23">
      <c r="A6" s="6">
        <v>4</v>
      </c>
      <c r="B6" s="10"/>
      <c r="C6" s="8" t="s">
        <v>42</v>
      </c>
      <c r="D6" s="8" t="s">
        <v>26</v>
      </c>
      <c r="E6" s="8" t="s">
        <v>27</v>
      </c>
      <c r="F6" s="8" t="s">
        <v>28</v>
      </c>
      <c r="G6" s="9" t="s">
        <v>29</v>
      </c>
      <c r="H6" s="6" t="s">
        <v>30</v>
      </c>
      <c r="I6" s="6" t="s">
        <v>31</v>
      </c>
      <c r="J6" s="6" t="s">
        <v>32</v>
      </c>
      <c r="K6" s="6" t="s">
        <v>33</v>
      </c>
      <c r="L6" s="6" t="s">
        <v>34</v>
      </c>
      <c r="M6" s="8" t="s">
        <v>43</v>
      </c>
      <c r="N6" s="9" t="s">
        <v>36</v>
      </c>
      <c r="O6" s="9" t="s">
        <v>37</v>
      </c>
      <c r="P6" s="13">
        <v>15086.31</v>
      </c>
      <c r="Q6" s="13">
        <v>16490.2</v>
      </c>
      <c r="R6" s="13">
        <v>15086.31</v>
      </c>
      <c r="S6" s="13">
        <f t="shared" si="0"/>
        <v>15086.31</v>
      </c>
      <c r="T6" s="15">
        <f t="shared" si="1"/>
        <v>18531.7143081248</v>
      </c>
      <c r="U6" s="15">
        <f t="shared" si="2"/>
        <v>86263.4060553975</v>
      </c>
      <c r="V6" s="15">
        <f t="shared" si="3"/>
        <v>104795.120363522</v>
      </c>
      <c r="W6" s="13">
        <f t="shared" si="4"/>
        <v>52397.560181761</v>
      </c>
    </row>
    <row r="7" spans="1:23">
      <c r="A7" s="6">
        <v>5</v>
      </c>
      <c r="B7" s="10"/>
      <c r="C7" s="8" t="s">
        <v>44</v>
      </c>
      <c r="D7" s="8" t="s">
        <v>26</v>
      </c>
      <c r="E7" s="8" t="s">
        <v>27</v>
      </c>
      <c r="F7" s="8" t="s">
        <v>28</v>
      </c>
      <c r="G7" s="9" t="s">
        <v>29</v>
      </c>
      <c r="H7" s="6" t="s">
        <v>30</v>
      </c>
      <c r="I7" s="6" t="s">
        <v>31</v>
      </c>
      <c r="J7" s="6" t="s">
        <v>32</v>
      </c>
      <c r="K7" s="6" t="s">
        <v>33</v>
      </c>
      <c r="L7" s="6" t="s">
        <v>34</v>
      </c>
      <c r="M7" s="8" t="s">
        <v>45</v>
      </c>
      <c r="N7" s="9" t="s">
        <v>36</v>
      </c>
      <c r="O7" s="9" t="s">
        <v>37</v>
      </c>
      <c r="P7" s="13">
        <v>13681.78</v>
      </c>
      <c r="Q7" s="13">
        <v>14156.62</v>
      </c>
      <c r="R7" s="13">
        <v>13681.78</v>
      </c>
      <c r="S7" s="13">
        <f t="shared" si="0"/>
        <v>13681.78</v>
      </c>
      <c r="T7" s="15">
        <f t="shared" si="1"/>
        <v>16806.4184142189</v>
      </c>
      <c r="U7" s="15">
        <f t="shared" si="2"/>
        <v>78232.3141775966</v>
      </c>
      <c r="V7" s="15">
        <f t="shared" si="3"/>
        <v>95038.7325918155</v>
      </c>
      <c r="W7" s="13">
        <f t="shared" si="4"/>
        <v>47519.3662959077</v>
      </c>
    </row>
    <row r="8" spans="1:23">
      <c r="A8" s="6">
        <v>6</v>
      </c>
      <c r="B8" s="10"/>
      <c r="C8" s="8" t="s">
        <v>46</v>
      </c>
      <c r="D8" s="8" t="s">
        <v>26</v>
      </c>
      <c r="E8" s="8" t="s">
        <v>27</v>
      </c>
      <c r="F8" s="8" t="s">
        <v>28</v>
      </c>
      <c r="G8" s="9" t="s">
        <v>29</v>
      </c>
      <c r="H8" s="6" t="s">
        <v>30</v>
      </c>
      <c r="I8" s="6" t="s">
        <v>31</v>
      </c>
      <c r="J8" s="6" t="s">
        <v>32</v>
      </c>
      <c r="K8" s="6" t="s">
        <v>33</v>
      </c>
      <c r="L8" s="6" t="s">
        <v>34</v>
      </c>
      <c r="M8" s="8" t="s">
        <v>47</v>
      </c>
      <c r="N8" s="9" t="s">
        <v>36</v>
      </c>
      <c r="O8" s="9" t="s">
        <v>37</v>
      </c>
      <c r="P8" s="13">
        <v>15946.37</v>
      </c>
      <c r="Q8" s="13">
        <v>17797.37</v>
      </c>
      <c r="R8" s="13">
        <v>15946.37</v>
      </c>
      <c r="S8" s="13">
        <f t="shared" si="0"/>
        <v>15946.37</v>
      </c>
      <c r="T8" s="15">
        <f t="shared" si="1"/>
        <v>19588.1944021866</v>
      </c>
      <c r="U8" s="15">
        <f t="shared" si="2"/>
        <v>91181.2226064299</v>
      </c>
      <c r="V8" s="15">
        <f t="shared" si="3"/>
        <v>110769.417008616</v>
      </c>
      <c r="W8" s="13">
        <f t="shared" si="4"/>
        <v>55384.708504308</v>
      </c>
    </row>
    <row r="9" spans="1:23">
      <c r="A9" s="6">
        <v>7</v>
      </c>
      <c r="B9" s="10"/>
      <c r="C9" s="8" t="s">
        <v>48</v>
      </c>
      <c r="D9" s="8" t="s">
        <v>26</v>
      </c>
      <c r="E9" s="8" t="s">
        <v>27</v>
      </c>
      <c r="F9" s="8" t="s">
        <v>28</v>
      </c>
      <c r="G9" s="9" t="s">
        <v>29</v>
      </c>
      <c r="H9" s="6" t="s">
        <v>30</v>
      </c>
      <c r="I9" s="6" t="s">
        <v>31</v>
      </c>
      <c r="J9" s="6" t="s">
        <v>32</v>
      </c>
      <c r="K9" s="6" t="s">
        <v>33</v>
      </c>
      <c r="L9" s="6" t="s">
        <v>34</v>
      </c>
      <c r="M9" s="8" t="s">
        <v>49</v>
      </c>
      <c r="N9" s="9" t="s">
        <v>36</v>
      </c>
      <c r="O9" s="9" t="s">
        <v>37</v>
      </c>
      <c r="P9" s="13">
        <v>17402.73</v>
      </c>
      <c r="Q9" s="13">
        <v>18697.9</v>
      </c>
      <c r="R9" s="13">
        <v>17402.73</v>
      </c>
      <c r="S9" s="13">
        <f t="shared" si="0"/>
        <v>17402.73</v>
      </c>
      <c r="T9" s="15">
        <f t="shared" si="1"/>
        <v>21377.1572068605</v>
      </c>
      <c r="U9" s="15">
        <f t="shared" si="2"/>
        <v>99508.6780307741</v>
      </c>
      <c r="V9" s="15">
        <f t="shared" si="3"/>
        <v>120885.835237635</v>
      </c>
      <c r="W9" s="13">
        <f t="shared" si="4"/>
        <v>60442.9176188175</v>
      </c>
    </row>
    <row r="10" spans="1:23">
      <c r="A10" s="6">
        <v>8</v>
      </c>
      <c r="B10" s="10"/>
      <c r="C10" s="11" t="s">
        <v>50</v>
      </c>
      <c r="D10" s="8" t="s">
        <v>26</v>
      </c>
      <c r="E10" s="8" t="s">
        <v>27</v>
      </c>
      <c r="F10" s="8" t="s">
        <v>28</v>
      </c>
      <c r="G10" s="9" t="s">
        <v>29</v>
      </c>
      <c r="H10" s="6" t="s">
        <v>30</v>
      </c>
      <c r="I10" s="6" t="s">
        <v>31</v>
      </c>
      <c r="J10" s="6" t="s">
        <v>32</v>
      </c>
      <c r="K10" s="6" t="s">
        <v>33</v>
      </c>
      <c r="L10" s="6" t="s">
        <v>34</v>
      </c>
      <c r="M10" s="8" t="s">
        <v>51</v>
      </c>
      <c r="N10" s="9" t="s">
        <v>36</v>
      </c>
      <c r="O10" s="9" t="s">
        <v>37</v>
      </c>
      <c r="P10" s="13">
        <v>15642.95</v>
      </c>
      <c r="Q10" s="13">
        <v>18181.11</v>
      </c>
      <c r="R10" s="13">
        <v>15642.95</v>
      </c>
      <c r="S10" s="13">
        <f t="shared" si="0"/>
        <v>15642.95</v>
      </c>
      <c r="T10" s="15">
        <f t="shared" si="1"/>
        <v>19215.479486785</v>
      </c>
      <c r="U10" s="16">
        <v>0</v>
      </c>
      <c r="V10" s="15">
        <f t="shared" si="3"/>
        <v>19215.479486785</v>
      </c>
      <c r="W10" s="13">
        <f t="shared" si="4"/>
        <v>9607.7397433925</v>
      </c>
    </row>
    <row r="11" spans="1:23">
      <c r="A11" s="6">
        <v>9</v>
      </c>
      <c r="B11" s="10"/>
      <c r="C11" s="8" t="s">
        <v>52</v>
      </c>
      <c r="D11" s="8" t="s">
        <v>26</v>
      </c>
      <c r="E11" s="8" t="s">
        <v>27</v>
      </c>
      <c r="F11" s="8" t="s">
        <v>28</v>
      </c>
      <c r="G11" s="9" t="s">
        <v>29</v>
      </c>
      <c r="H11" s="6" t="s">
        <v>30</v>
      </c>
      <c r="I11" s="6" t="s">
        <v>31</v>
      </c>
      <c r="J11" s="6" t="s">
        <v>32</v>
      </c>
      <c r="K11" s="6" t="s">
        <v>33</v>
      </c>
      <c r="L11" s="6" t="s">
        <v>34</v>
      </c>
      <c r="M11" s="8" t="s">
        <v>53</v>
      </c>
      <c r="N11" s="9" t="s">
        <v>36</v>
      </c>
      <c r="O11" s="9" t="s">
        <v>37</v>
      </c>
      <c r="P11" s="13">
        <v>12910.62</v>
      </c>
      <c r="Q11" s="13">
        <v>13883.23</v>
      </c>
      <c r="R11" s="13">
        <v>12910.62</v>
      </c>
      <c r="S11" s="13">
        <f t="shared" si="0"/>
        <v>12910.62</v>
      </c>
      <c r="T11" s="15">
        <f t="shared" si="1"/>
        <v>15859.1412599079</v>
      </c>
      <c r="U11" s="15">
        <f t="shared" si="2"/>
        <v>73822.8271516982</v>
      </c>
      <c r="V11" s="15">
        <f t="shared" si="3"/>
        <v>89681.9684116061</v>
      </c>
      <c r="W11" s="13">
        <f t="shared" si="4"/>
        <v>44840.984205803</v>
      </c>
    </row>
    <row r="12" spans="1:23">
      <c r="A12" s="6">
        <v>10</v>
      </c>
      <c r="B12" s="10"/>
      <c r="C12" s="11" t="s">
        <v>54</v>
      </c>
      <c r="D12" s="8" t="s">
        <v>26</v>
      </c>
      <c r="E12" s="8" t="s">
        <v>27</v>
      </c>
      <c r="F12" s="8" t="s">
        <v>28</v>
      </c>
      <c r="G12" s="9" t="s">
        <v>29</v>
      </c>
      <c r="H12" s="6" t="s">
        <v>30</v>
      </c>
      <c r="I12" s="6" t="s">
        <v>31</v>
      </c>
      <c r="J12" s="6" t="s">
        <v>32</v>
      </c>
      <c r="K12" s="6" t="s">
        <v>33</v>
      </c>
      <c r="L12" s="6" t="s">
        <v>34</v>
      </c>
      <c r="M12" s="8" t="s">
        <v>55</v>
      </c>
      <c r="N12" s="9" t="s">
        <v>36</v>
      </c>
      <c r="O12" s="9" t="s">
        <v>37</v>
      </c>
      <c r="P12" s="13">
        <v>22939.19</v>
      </c>
      <c r="Q12" s="13">
        <v>25977.36</v>
      </c>
      <c r="R12" s="13">
        <v>22939.19</v>
      </c>
      <c r="S12" s="13">
        <f t="shared" si="0"/>
        <v>22939.19</v>
      </c>
      <c r="T12" s="15">
        <f t="shared" si="1"/>
        <v>28178.0313104922</v>
      </c>
      <c r="U12" s="16">
        <v>0</v>
      </c>
      <c r="V12" s="15">
        <f t="shared" si="3"/>
        <v>28178.0313104922</v>
      </c>
      <c r="W12" s="13">
        <f t="shared" ref="W12:W41" si="5">V12/2</f>
        <v>14089.0156552461</v>
      </c>
    </row>
    <row r="13" spans="1:23">
      <c r="A13" s="6">
        <v>11</v>
      </c>
      <c r="B13" s="10"/>
      <c r="C13" s="8" t="s">
        <v>56</v>
      </c>
      <c r="D13" s="8" t="s">
        <v>26</v>
      </c>
      <c r="E13" s="8" t="s">
        <v>27</v>
      </c>
      <c r="F13" s="8" t="s">
        <v>28</v>
      </c>
      <c r="G13" s="9" t="s">
        <v>29</v>
      </c>
      <c r="H13" s="6" t="s">
        <v>30</v>
      </c>
      <c r="I13" s="6" t="s">
        <v>31</v>
      </c>
      <c r="J13" s="6" t="s">
        <v>32</v>
      </c>
      <c r="K13" s="6" t="s">
        <v>33</v>
      </c>
      <c r="L13" s="6" t="s">
        <v>34</v>
      </c>
      <c r="M13" s="8" t="s">
        <v>57</v>
      </c>
      <c r="N13" s="9" t="s">
        <v>36</v>
      </c>
      <c r="O13" s="9" t="s">
        <v>37</v>
      </c>
      <c r="P13" s="13">
        <v>19220.35</v>
      </c>
      <c r="Q13" s="13">
        <v>20662.2</v>
      </c>
      <c r="R13" s="13">
        <v>19220.35</v>
      </c>
      <c r="S13" s="13">
        <f t="shared" si="0"/>
        <v>19220.35</v>
      </c>
      <c r="T13" s="15">
        <f t="shared" si="1"/>
        <v>23609.8843986479</v>
      </c>
      <c r="U13" s="15">
        <f t="shared" si="2"/>
        <v>109901.815392688</v>
      </c>
      <c r="V13" s="15">
        <f t="shared" si="3"/>
        <v>133511.699791336</v>
      </c>
      <c r="W13" s="13">
        <f t="shared" si="5"/>
        <v>66755.849895668</v>
      </c>
    </row>
    <row r="14" spans="1:23">
      <c r="A14" s="6">
        <v>12</v>
      </c>
      <c r="B14" s="10"/>
      <c r="C14" s="8" t="s">
        <v>58</v>
      </c>
      <c r="D14" s="8" t="s">
        <v>26</v>
      </c>
      <c r="E14" s="8" t="s">
        <v>27</v>
      </c>
      <c r="F14" s="8" t="s">
        <v>28</v>
      </c>
      <c r="G14" s="9" t="s">
        <v>29</v>
      </c>
      <c r="H14" s="6" t="s">
        <v>30</v>
      </c>
      <c r="I14" s="6" t="s">
        <v>31</v>
      </c>
      <c r="J14" s="6" t="s">
        <v>32</v>
      </c>
      <c r="K14" s="6" t="s">
        <v>33</v>
      </c>
      <c r="L14" s="6" t="s">
        <v>34</v>
      </c>
      <c r="M14" s="8" t="s">
        <v>59</v>
      </c>
      <c r="N14" s="9" t="s">
        <v>36</v>
      </c>
      <c r="O14" s="9" t="s">
        <v>37</v>
      </c>
      <c r="P14" s="13">
        <v>15820.94</v>
      </c>
      <c r="Q14" s="13">
        <v>16745.67</v>
      </c>
      <c r="R14" s="13">
        <v>15820.94</v>
      </c>
      <c r="S14" s="13">
        <f t="shared" si="0"/>
        <v>15820.94</v>
      </c>
      <c r="T14" s="15">
        <f t="shared" si="1"/>
        <v>19434.1187583964</v>
      </c>
      <c r="U14" s="15">
        <f t="shared" si="2"/>
        <v>90464.0148186058</v>
      </c>
      <c r="V14" s="15">
        <f t="shared" si="3"/>
        <v>109898.133577002</v>
      </c>
      <c r="W14" s="13">
        <f t="shared" si="5"/>
        <v>54949.066788501</v>
      </c>
    </row>
    <row r="15" spans="1:23">
      <c r="A15" s="6">
        <v>13</v>
      </c>
      <c r="B15" s="10"/>
      <c r="C15" s="8" t="s">
        <v>60</v>
      </c>
      <c r="D15" s="8" t="s">
        <v>26</v>
      </c>
      <c r="E15" s="8" t="s">
        <v>27</v>
      </c>
      <c r="F15" s="8" t="s">
        <v>28</v>
      </c>
      <c r="G15" s="9" t="s">
        <v>29</v>
      </c>
      <c r="H15" s="6" t="s">
        <v>30</v>
      </c>
      <c r="I15" s="6" t="s">
        <v>31</v>
      </c>
      <c r="J15" s="6" t="s">
        <v>32</v>
      </c>
      <c r="K15" s="6" t="s">
        <v>33</v>
      </c>
      <c r="L15" s="6" t="s">
        <v>34</v>
      </c>
      <c r="M15" s="8" t="s">
        <v>61</v>
      </c>
      <c r="N15" s="9" t="s">
        <v>36</v>
      </c>
      <c r="O15" s="9" t="s">
        <v>37</v>
      </c>
      <c r="P15" s="13">
        <v>17758.99</v>
      </c>
      <c r="Q15" s="13">
        <v>18441</v>
      </c>
      <c r="R15" s="13">
        <v>17758.99</v>
      </c>
      <c r="S15" s="13">
        <f t="shared" si="0"/>
        <v>17758.99</v>
      </c>
      <c r="T15" s="15">
        <f t="shared" si="1"/>
        <v>21814.7796963502</v>
      </c>
      <c r="U15" s="15">
        <f t="shared" si="2"/>
        <v>101545.7700063</v>
      </c>
      <c r="V15" s="15">
        <f t="shared" si="3"/>
        <v>123360.54970265</v>
      </c>
      <c r="W15" s="13">
        <f t="shared" si="5"/>
        <v>61680.274851325</v>
      </c>
    </row>
    <row r="16" spans="1:23">
      <c r="A16" s="6">
        <v>14</v>
      </c>
      <c r="B16" s="10"/>
      <c r="C16" s="8" t="s">
        <v>62</v>
      </c>
      <c r="D16" s="8" t="s">
        <v>26</v>
      </c>
      <c r="E16" s="8" t="s">
        <v>27</v>
      </c>
      <c r="F16" s="8" t="s">
        <v>28</v>
      </c>
      <c r="G16" s="9" t="s">
        <v>29</v>
      </c>
      <c r="H16" s="6" t="s">
        <v>30</v>
      </c>
      <c r="I16" s="6" t="s">
        <v>31</v>
      </c>
      <c r="J16" s="6" t="s">
        <v>32</v>
      </c>
      <c r="K16" s="6" t="s">
        <v>33</v>
      </c>
      <c r="L16" s="6" t="s">
        <v>34</v>
      </c>
      <c r="M16" s="8" t="s">
        <v>63</v>
      </c>
      <c r="N16" s="9" t="s">
        <v>36</v>
      </c>
      <c r="O16" s="9" t="s">
        <v>37</v>
      </c>
      <c r="P16" s="13">
        <v>10919.92</v>
      </c>
      <c r="Q16" s="13">
        <v>13238.8</v>
      </c>
      <c r="R16" s="13">
        <v>10919.92</v>
      </c>
      <c r="S16" s="13">
        <f t="shared" si="0"/>
        <v>10919.92</v>
      </c>
      <c r="T16" s="15">
        <f t="shared" si="1"/>
        <v>13413.8061399758</v>
      </c>
      <c r="U16" s="15">
        <f t="shared" si="2"/>
        <v>62440.0196636856</v>
      </c>
      <c r="V16" s="15">
        <f t="shared" si="3"/>
        <v>75853.8258036614</v>
      </c>
      <c r="W16" s="13">
        <f t="shared" si="5"/>
        <v>37926.9129018307</v>
      </c>
    </row>
    <row r="17" spans="1:23">
      <c r="A17" s="6">
        <v>15</v>
      </c>
      <c r="B17" s="10"/>
      <c r="C17" s="8" t="s">
        <v>64</v>
      </c>
      <c r="D17" s="8" t="s">
        <v>26</v>
      </c>
      <c r="E17" s="8" t="s">
        <v>27</v>
      </c>
      <c r="F17" s="8" t="s">
        <v>28</v>
      </c>
      <c r="G17" s="9" t="s">
        <v>29</v>
      </c>
      <c r="H17" s="6" t="s">
        <v>30</v>
      </c>
      <c r="I17" s="6" t="s">
        <v>31</v>
      </c>
      <c r="J17" s="6" t="s">
        <v>32</v>
      </c>
      <c r="K17" s="6" t="s">
        <v>33</v>
      </c>
      <c r="L17" s="6" t="s">
        <v>34</v>
      </c>
      <c r="M17" s="8" t="s">
        <v>65</v>
      </c>
      <c r="N17" s="9" t="s">
        <v>36</v>
      </c>
      <c r="O17" s="9" t="s">
        <v>37</v>
      </c>
      <c r="P17" s="13">
        <v>8889.53</v>
      </c>
      <c r="Q17" s="13">
        <v>9263.72</v>
      </c>
      <c r="R17" s="13">
        <v>8889.53</v>
      </c>
      <c r="S17" s="13">
        <f t="shared" si="0"/>
        <v>8889.53</v>
      </c>
      <c r="T17" s="15">
        <f t="shared" si="1"/>
        <v>10919.716636706</v>
      </c>
      <c r="U17" s="15">
        <f t="shared" si="2"/>
        <v>50830.2650569714</v>
      </c>
      <c r="V17" s="15">
        <f t="shared" si="3"/>
        <v>61749.9816936774</v>
      </c>
      <c r="W17" s="13">
        <f t="shared" si="5"/>
        <v>30874.9908468387</v>
      </c>
    </row>
    <row r="18" spans="1:23">
      <c r="A18" s="6">
        <v>16</v>
      </c>
      <c r="B18" s="10"/>
      <c r="C18" s="8" t="s">
        <v>66</v>
      </c>
      <c r="D18" s="8" t="s">
        <v>26</v>
      </c>
      <c r="E18" s="8" t="s">
        <v>27</v>
      </c>
      <c r="F18" s="8" t="s">
        <v>28</v>
      </c>
      <c r="G18" s="9" t="s">
        <v>29</v>
      </c>
      <c r="H18" s="6" t="s">
        <v>30</v>
      </c>
      <c r="I18" s="6" t="s">
        <v>31</v>
      </c>
      <c r="J18" s="6" t="s">
        <v>32</v>
      </c>
      <c r="K18" s="6" t="s">
        <v>33</v>
      </c>
      <c r="L18" s="6" t="s">
        <v>34</v>
      </c>
      <c r="M18" s="8" t="s">
        <v>67</v>
      </c>
      <c r="N18" s="9" t="s">
        <v>36</v>
      </c>
      <c r="O18" s="9" t="s">
        <v>37</v>
      </c>
      <c r="P18" s="13">
        <v>14346.76</v>
      </c>
      <c r="Q18" s="13">
        <v>16010.9</v>
      </c>
      <c r="R18" s="13">
        <v>14346.76</v>
      </c>
      <c r="S18" s="13">
        <f t="shared" si="0"/>
        <v>14346.76</v>
      </c>
      <c r="T18" s="15">
        <f t="shared" si="1"/>
        <v>17623.2662305913</v>
      </c>
      <c r="U18" s="15">
        <f t="shared" si="2"/>
        <v>82034.6647695384</v>
      </c>
      <c r="V18" s="15">
        <f t="shared" si="3"/>
        <v>99657.9310001297</v>
      </c>
      <c r="W18" s="13">
        <f t="shared" si="5"/>
        <v>49828.9655000648</v>
      </c>
    </row>
    <row r="19" spans="1:23">
      <c r="A19" s="6">
        <v>17</v>
      </c>
      <c r="B19" s="10"/>
      <c r="C19" s="8" t="s">
        <v>68</v>
      </c>
      <c r="D19" s="8" t="s">
        <v>26</v>
      </c>
      <c r="E19" s="8" t="s">
        <v>27</v>
      </c>
      <c r="F19" s="8" t="s">
        <v>28</v>
      </c>
      <c r="G19" s="9" t="s">
        <v>29</v>
      </c>
      <c r="H19" s="6" t="s">
        <v>30</v>
      </c>
      <c r="I19" s="6" t="s">
        <v>31</v>
      </c>
      <c r="J19" s="6" t="s">
        <v>32</v>
      </c>
      <c r="K19" s="6" t="s">
        <v>33</v>
      </c>
      <c r="L19" s="6" t="s">
        <v>34</v>
      </c>
      <c r="M19" s="8" t="s">
        <v>69</v>
      </c>
      <c r="N19" s="9" t="s">
        <v>36</v>
      </c>
      <c r="O19" s="9" t="s">
        <v>37</v>
      </c>
      <c r="P19" s="13">
        <v>17187.77</v>
      </c>
      <c r="Q19" s="13">
        <v>18745.1</v>
      </c>
      <c r="R19" s="13">
        <v>17187.77</v>
      </c>
      <c r="S19" s="13">
        <f t="shared" si="0"/>
        <v>17187.77</v>
      </c>
      <c r="T19" s="15">
        <f t="shared" si="1"/>
        <v>21113.1047442189</v>
      </c>
      <c r="U19" s="15">
        <f t="shared" si="2"/>
        <v>98279.5383825985</v>
      </c>
      <c r="V19" s="15">
        <f t="shared" si="3"/>
        <v>119392.643126817</v>
      </c>
      <c r="W19" s="13">
        <f t="shared" si="5"/>
        <v>59696.3215634085</v>
      </c>
    </row>
    <row r="20" spans="1:23">
      <c r="A20" s="6">
        <v>18</v>
      </c>
      <c r="B20" s="10"/>
      <c r="C20" s="8" t="s">
        <v>70</v>
      </c>
      <c r="D20" s="8" t="s">
        <v>26</v>
      </c>
      <c r="E20" s="8" t="s">
        <v>27</v>
      </c>
      <c r="F20" s="8" t="s">
        <v>28</v>
      </c>
      <c r="G20" s="9" t="s">
        <v>29</v>
      </c>
      <c r="H20" s="6" t="s">
        <v>30</v>
      </c>
      <c r="I20" s="6" t="s">
        <v>31</v>
      </c>
      <c r="J20" s="6" t="s">
        <v>32</v>
      </c>
      <c r="K20" s="6" t="s">
        <v>33</v>
      </c>
      <c r="L20" s="6" t="s">
        <v>34</v>
      </c>
      <c r="M20" s="8" t="s">
        <v>71</v>
      </c>
      <c r="N20" s="9" t="s">
        <v>36</v>
      </c>
      <c r="O20" s="9" t="s">
        <v>37</v>
      </c>
      <c r="P20" s="13">
        <v>11222.65</v>
      </c>
      <c r="Q20" s="13">
        <v>12162.6</v>
      </c>
      <c r="R20" s="13">
        <v>11222.65</v>
      </c>
      <c r="S20" s="13">
        <f t="shared" si="0"/>
        <v>11222.65</v>
      </c>
      <c r="T20" s="15">
        <f t="shared" si="1"/>
        <v>13785.6734735052</v>
      </c>
      <c r="U20" s="15">
        <f t="shared" si="2"/>
        <v>64171.0275055734</v>
      </c>
      <c r="V20" s="15">
        <f t="shared" si="3"/>
        <v>77956.7009790786</v>
      </c>
      <c r="W20" s="13">
        <f t="shared" si="5"/>
        <v>38978.3504895393</v>
      </c>
    </row>
    <row r="21" spans="1:23">
      <c r="A21" s="6">
        <v>19</v>
      </c>
      <c r="B21" s="10"/>
      <c r="C21" s="11" t="s">
        <v>72</v>
      </c>
      <c r="D21" s="8" t="s">
        <v>26</v>
      </c>
      <c r="E21" s="8" t="s">
        <v>27</v>
      </c>
      <c r="F21" s="8" t="s">
        <v>28</v>
      </c>
      <c r="G21" s="9" t="s">
        <v>29</v>
      </c>
      <c r="H21" s="6" t="s">
        <v>30</v>
      </c>
      <c r="I21" s="6" t="s">
        <v>31</v>
      </c>
      <c r="J21" s="6" t="s">
        <v>32</v>
      </c>
      <c r="K21" s="6" t="s">
        <v>33</v>
      </c>
      <c r="L21" s="6" t="s">
        <v>34</v>
      </c>
      <c r="M21" s="8" t="s">
        <v>73</v>
      </c>
      <c r="N21" s="9" t="s">
        <v>36</v>
      </c>
      <c r="O21" s="9" t="s">
        <v>37</v>
      </c>
      <c r="P21" s="13">
        <v>14091.88</v>
      </c>
      <c r="Q21" s="13">
        <v>17101.62</v>
      </c>
      <c r="R21" s="13">
        <v>14091.88</v>
      </c>
      <c r="S21" s="13">
        <f t="shared" si="0"/>
        <v>14091.88</v>
      </c>
      <c r="T21" s="15">
        <f t="shared" si="1"/>
        <v>17310.1768573214</v>
      </c>
      <c r="U21" s="16">
        <v>0</v>
      </c>
      <c r="V21" s="15">
        <f t="shared" si="3"/>
        <v>17310.1768573214</v>
      </c>
      <c r="W21" s="13">
        <f t="shared" si="5"/>
        <v>8655.0884286607</v>
      </c>
    </row>
    <row r="22" spans="1:23">
      <c r="A22" s="6">
        <v>20</v>
      </c>
      <c r="B22" s="12"/>
      <c r="C22" s="8" t="s">
        <v>74</v>
      </c>
      <c r="D22" s="8" t="s">
        <v>26</v>
      </c>
      <c r="E22" s="8" t="s">
        <v>27</v>
      </c>
      <c r="F22" s="8" t="s">
        <v>28</v>
      </c>
      <c r="G22" s="9" t="s">
        <v>29</v>
      </c>
      <c r="H22" s="6" t="s">
        <v>30</v>
      </c>
      <c r="I22" s="6" t="s">
        <v>31</v>
      </c>
      <c r="J22" s="6" t="s">
        <v>32</v>
      </c>
      <c r="K22" s="6" t="s">
        <v>33</v>
      </c>
      <c r="L22" s="6" t="s">
        <v>34</v>
      </c>
      <c r="M22" s="8" t="s">
        <v>75</v>
      </c>
      <c r="N22" s="9" t="s">
        <v>36</v>
      </c>
      <c r="O22" s="9" t="s">
        <v>37</v>
      </c>
      <c r="P22" s="13">
        <v>8325.11</v>
      </c>
      <c r="Q22" s="13">
        <v>9438.4</v>
      </c>
      <c r="R22" s="13">
        <v>8325.11</v>
      </c>
      <c r="S22" s="13">
        <f t="shared" si="0"/>
        <v>8325.11</v>
      </c>
      <c r="T22" s="15">
        <f t="shared" si="1"/>
        <v>10226.3946653431</v>
      </c>
      <c r="U22" s="15">
        <f t="shared" si="2"/>
        <v>47602.9157816491</v>
      </c>
      <c r="V22" s="15">
        <f t="shared" si="3"/>
        <v>57829.3104469922</v>
      </c>
      <c r="W22" s="13">
        <f t="shared" si="5"/>
        <v>28914.6552234961</v>
      </c>
    </row>
    <row r="23" spans="1:23">
      <c r="A23" s="6">
        <v>21</v>
      </c>
      <c r="B23" s="7" t="s">
        <v>76</v>
      </c>
      <c r="C23" s="8" t="s">
        <v>77</v>
      </c>
      <c r="D23" s="8" t="s">
        <v>78</v>
      </c>
      <c r="E23" s="8" t="s">
        <v>27</v>
      </c>
      <c r="F23" s="8" t="s">
        <v>28</v>
      </c>
      <c r="G23" s="9">
        <v>44830</v>
      </c>
      <c r="H23" s="6" t="s">
        <v>30</v>
      </c>
      <c r="I23" s="6" t="s">
        <v>31</v>
      </c>
      <c r="J23" s="6" t="s">
        <v>32</v>
      </c>
      <c r="K23" s="6" t="s">
        <v>33</v>
      </c>
      <c r="L23" s="6" t="s">
        <v>34</v>
      </c>
      <c r="M23" s="8" t="s">
        <v>79</v>
      </c>
      <c r="N23" s="9">
        <v>44927</v>
      </c>
      <c r="O23" s="9">
        <v>45291</v>
      </c>
      <c r="P23" s="13">
        <v>21466.5</v>
      </c>
      <c r="Q23" s="13">
        <v>21466.5</v>
      </c>
      <c r="R23" s="13">
        <v>19096.05</v>
      </c>
      <c r="S23" s="13">
        <f t="shared" si="0"/>
        <v>19096.05</v>
      </c>
      <c r="T23" s="15">
        <f t="shared" si="1"/>
        <v>23457.1968237207</v>
      </c>
      <c r="U23" s="15">
        <f t="shared" si="2"/>
        <v>109191.068936286</v>
      </c>
      <c r="V23" s="15">
        <f t="shared" si="3"/>
        <v>132648.265760006</v>
      </c>
      <c r="W23" s="13">
        <f t="shared" si="5"/>
        <v>66324.132880003</v>
      </c>
    </row>
    <row r="24" spans="1:23">
      <c r="A24" s="6">
        <v>22</v>
      </c>
      <c r="B24" s="10"/>
      <c r="C24" s="8" t="s">
        <v>80</v>
      </c>
      <c r="D24" s="8" t="s">
        <v>78</v>
      </c>
      <c r="E24" s="8" t="s">
        <v>27</v>
      </c>
      <c r="F24" s="8" t="s">
        <v>28</v>
      </c>
      <c r="G24" s="9">
        <v>44830</v>
      </c>
      <c r="H24" s="6" t="s">
        <v>30</v>
      </c>
      <c r="I24" s="6" t="s">
        <v>31</v>
      </c>
      <c r="J24" s="6" t="s">
        <v>32</v>
      </c>
      <c r="K24" s="6" t="s">
        <v>33</v>
      </c>
      <c r="L24" s="6" t="s">
        <v>34</v>
      </c>
      <c r="M24" s="8" t="s">
        <v>81</v>
      </c>
      <c r="N24" s="9">
        <v>44927</v>
      </c>
      <c r="O24" s="9">
        <v>45291</v>
      </c>
      <c r="P24" s="13">
        <v>18564.1</v>
      </c>
      <c r="Q24" s="13">
        <v>18564.1</v>
      </c>
      <c r="R24" s="13">
        <v>17955.34</v>
      </c>
      <c r="S24" s="13">
        <f t="shared" si="0"/>
        <v>17955.34</v>
      </c>
      <c r="T24" s="15">
        <f t="shared" si="1"/>
        <v>22055.972016036</v>
      </c>
      <c r="U24" s="15">
        <f t="shared" si="2"/>
        <v>102668.49781575</v>
      </c>
      <c r="V24" s="15">
        <f t="shared" si="3"/>
        <v>124724.469831786</v>
      </c>
      <c r="W24" s="13">
        <f t="shared" si="5"/>
        <v>62362.234915893</v>
      </c>
    </row>
    <row r="25" spans="1:23">
      <c r="A25" s="6">
        <v>23</v>
      </c>
      <c r="B25" s="10"/>
      <c r="C25" s="8" t="s">
        <v>82</v>
      </c>
      <c r="D25" s="8" t="s">
        <v>78</v>
      </c>
      <c r="E25" s="8" t="s">
        <v>27</v>
      </c>
      <c r="F25" s="8" t="s">
        <v>28</v>
      </c>
      <c r="G25" s="9">
        <v>44830</v>
      </c>
      <c r="H25" s="6" t="s">
        <v>30</v>
      </c>
      <c r="I25" s="6" t="s">
        <v>31</v>
      </c>
      <c r="J25" s="6" t="s">
        <v>32</v>
      </c>
      <c r="K25" s="6" t="s">
        <v>33</v>
      </c>
      <c r="L25" s="6" t="s">
        <v>34</v>
      </c>
      <c r="M25" s="8" t="s">
        <v>83</v>
      </c>
      <c r="N25" s="9">
        <v>44927</v>
      </c>
      <c r="O25" s="9">
        <v>45291</v>
      </c>
      <c r="P25" s="13">
        <v>19313.7</v>
      </c>
      <c r="Q25" s="13">
        <v>19313.7</v>
      </c>
      <c r="R25" s="13">
        <v>18370.5</v>
      </c>
      <c r="S25" s="13">
        <f t="shared" si="0"/>
        <v>18370.5</v>
      </c>
      <c r="T25" s="15">
        <f t="shared" si="1"/>
        <v>22565.9460595338</v>
      </c>
      <c r="U25" s="15">
        <f t="shared" si="2"/>
        <v>105042.379544148</v>
      </c>
      <c r="V25" s="15">
        <f t="shared" si="3"/>
        <v>127608.325603682</v>
      </c>
      <c r="W25" s="13">
        <f t="shared" si="5"/>
        <v>63804.162801841</v>
      </c>
    </row>
    <row r="26" spans="1:23">
      <c r="A26" s="6">
        <v>24</v>
      </c>
      <c r="B26" s="10"/>
      <c r="C26" s="8" t="s">
        <v>84</v>
      </c>
      <c r="D26" s="8" t="s">
        <v>78</v>
      </c>
      <c r="E26" s="8" t="s">
        <v>27</v>
      </c>
      <c r="F26" s="8" t="s">
        <v>28</v>
      </c>
      <c r="G26" s="9">
        <v>44830</v>
      </c>
      <c r="H26" s="6" t="s">
        <v>30</v>
      </c>
      <c r="I26" s="6" t="s">
        <v>31</v>
      </c>
      <c r="J26" s="6" t="s">
        <v>32</v>
      </c>
      <c r="K26" s="6" t="s">
        <v>33</v>
      </c>
      <c r="L26" s="6" t="s">
        <v>34</v>
      </c>
      <c r="M26" s="8" t="s">
        <v>85</v>
      </c>
      <c r="N26" s="9">
        <v>44937</v>
      </c>
      <c r="O26" s="9">
        <v>45291</v>
      </c>
      <c r="P26" s="13">
        <v>20143.7</v>
      </c>
      <c r="Q26" s="13">
        <v>20143.7</v>
      </c>
      <c r="R26" s="13">
        <v>19723.28</v>
      </c>
      <c r="S26" s="13">
        <f t="shared" si="0"/>
        <v>19723.28</v>
      </c>
      <c r="T26" s="15">
        <f t="shared" si="1"/>
        <v>24227.6733130335</v>
      </c>
      <c r="U26" s="15">
        <f t="shared" si="2"/>
        <v>112777.565314799</v>
      </c>
      <c r="V26" s="15">
        <f t="shared" si="3"/>
        <v>137005.238627832</v>
      </c>
      <c r="W26" s="13">
        <f t="shared" si="5"/>
        <v>68502.619313916</v>
      </c>
    </row>
    <row r="27" spans="1:23">
      <c r="A27" s="6">
        <v>25</v>
      </c>
      <c r="B27" s="10"/>
      <c r="C27" s="8" t="s">
        <v>86</v>
      </c>
      <c r="D27" s="8" t="s">
        <v>78</v>
      </c>
      <c r="E27" s="8" t="s">
        <v>27</v>
      </c>
      <c r="F27" s="8" t="s">
        <v>28</v>
      </c>
      <c r="G27" s="9">
        <v>44830</v>
      </c>
      <c r="H27" s="6" t="s">
        <v>30</v>
      </c>
      <c r="I27" s="6" t="s">
        <v>31</v>
      </c>
      <c r="J27" s="6" t="s">
        <v>32</v>
      </c>
      <c r="K27" s="6" t="s">
        <v>33</v>
      </c>
      <c r="L27" s="6" t="s">
        <v>34</v>
      </c>
      <c r="M27" s="8" t="s">
        <v>87</v>
      </c>
      <c r="N27" s="9">
        <v>44937</v>
      </c>
      <c r="O27" s="9">
        <v>45291</v>
      </c>
      <c r="P27" s="13">
        <v>18640.19</v>
      </c>
      <c r="Q27" s="13">
        <v>18640.19</v>
      </c>
      <c r="R27" s="13">
        <v>17426.91</v>
      </c>
      <c r="S27" s="13">
        <f t="shared" si="0"/>
        <v>17426.91</v>
      </c>
      <c r="T27" s="15">
        <f t="shared" si="1"/>
        <v>21406.8594237691</v>
      </c>
      <c r="U27" s="15">
        <f t="shared" si="2"/>
        <v>99646.9390872167</v>
      </c>
      <c r="V27" s="15">
        <f t="shared" si="3"/>
        <v>121053.798510986</v>
      </c>
      <c r="W27" s="13">
        <f t="shared" si="5"/>
        <v>60526.899255493</v>
      </c>
    </row>
    <row r="28" spans="1:23">
      <c r="A28" s="6">
        <v>26</v>
      </c>
      <c r="B28" s="10"/>
      <c r="C28" s="8" t="s">
        <v>88</v>
      </c>
      <c r="D28" s="8" t="s">
        <v>78</v>
      </c>
      <c r="E28" s="8" t="s">
        <v>27</v>
      </c>
      <c r="F28" s="8" t="s">
        <v>28</v>
      </c>
      <c r="G28" s="9">
        <v>44830</v>
      </c>
      <c r="H28" s="6" t="s">
        <v>30</v>
      </c>
      <c r="I28" s="6" t="s">
        <v>31</v>
      </c>
      <c r="J28" s="6" t="s">
        <v>32</v>
      </c>
      <c r="K28" s="6" t="s">
        <v>33</v>
      </c>
      <c r="L28" s="6" t="s">
        <v>34</v>
      </c>
      <c r="M28" s="8" t="s">
        <v>85</v>
      </c>
      <c r="N28" s="9">
        <v>44937</v>
      </c>
      <c r="O28" s="9">
        <v>45291</v>
      </c>
      <c r="P28" s="13">
        <v>23566.3</v>
      </c>
      <c r="Q28" s="13">
        <v>23566.3</v>
      </c>
      <c r="R28" s="13">
        <v>23033.07</v>
      </c>
      <c r="S28" s="13">
        <f t="shared" si="0"/>
        <v>23033.07</v>
      </c>
      <c r="T28" s="15">
        <f t="shared" si="1"/>
        <v>28293.3515802764</v>
      </c>
      <c r="U28" s="15">
        <f t="shared" si="2"/>
        <v>131702.919409212</v>
      </c>
      <c r="V28" s="15">
        <f t="shared" si="3"/>
        <v>159996.270989489</v>
      </c>
      <c r="W28" s="13">
        <f t="shared" si="5"/>
        <v>79998.1354947445</v>
      </c>
    </row>
    <row r="29" spans="1:23">
      <c r="A29" s="6">
        <v>27</v>
      </c>
      <c r="B29" s="10"/>
      <c r="C29" s="8" t="s">
        <v>89</v>
      </c>
      <c r="D29" s="8" t="s">
        <v>78</v>
      </c>
      <c r="E29" s="8" t="s">
        <v>27</v>
      </c>
      <c r="F29" s="8" t="s">
        <v>28</v>
      </c>
      <c r="G29" s="9">
        <v>44830</v>
      </c>
      <c r="H29" s="6" t="s">
        <v>30</v>
      </c>
      <c r="I29" s="6" t="s">
        <v>31</v>
      </c>
      <c r="J29" s="6" t="s">
        <v>32</v>
      </c>
      <c r="K29" s="6" t="s">
        <v>33</v>
      </c>
      <c r="L29" s="6" t="s">
        <v>34</v>
      </c>
      <c r="M29" s="8" t="s">
        <v>90</v>
      </c>
      <c r="N29" s="9">
        <v>44937</v>
      </c>
      <c r="O29" s="9">
        <v>45291</v>
      </c>
      <c r="P29" s="13">
        <v>18254.6</v>
      </c>
      <c r="Q29" s="13">
        <v>18254.6</v>
      </c>
      <c r="R29" s="13">
        <v>18000.37</v>
      </c>
      <c r="S29" s="13">
        <f t="shared" si="0"/>
        <v>18000.37</v>
      </c>
      <c r="T29" s="15">
        <f t="shared" si="1"/>
        <v>22111.2859460358</v>
      </c>
      <c r="U29" s="15">
        <f t="shared" si="2"/>
        <v>102925.979013914</v>
      </c>
      <c r="V29" s="15">
        <f t="shared" si="3"/>
        <v>125037.264959949</v>
      </c>
      <c r="W29" s="13">
        <f t="shared" si="5"/>
        <v>62518.6324799745</v>
      </c>
    </row>
    <row r="30" spans="1:23">
      <c r="A30" s="6">
        <v>28</v>
      </c>
      <c r="B30" s="10"/>
      <c r="C30" s="8" t="s">
        <v>91</v>
      </c>
      <c r="D30" s="8" t="s">
        <v>78</v>
      </c>
      <c r="E30" s="8" t="s">
        <v>27</v>
      </c>
      <c r="F30" s="8" t="s">
        <v>28</v>
      </c>
      <c r="G30" s="9">
        <v>44830</v>
      </c>
      <c r="H30" s="6" t="s">
        <v>30</v>
      </c>
      <c r="I30" s="6" t="s">
        <v>31</v>
      </c>
      <c r="J30" s="6" t="s">
        <v>32</v>
      </c>
      <c r="K30" s="6" t="s">
        <v>33</v>
      </c>
      <c r="L30" s="6" t="s">
        <v>34</v>
      </c>
      <c r="M30" s="8" t="s">
        <v>81</v>
      </c>
      <c r="N30" s="9">
        <v>44937</v>
      </c>
      <c r="O30" s="9">
        <v>45291</v>
      </c>
      <c r="P30" s="13">
        <v>18962.9</v>
      </c>
      <c r="Q30" s="13">
        <v>18962.9</v>
      </c>
      <c r="R30" s="13">
        <v>16919.56</v>
      </c>
      <c r="S30" s="13">
        <f t="shared" si="0"/>
        <v>16919.56</v>
      </c>
      <c r="T30" s="15">
        <f t="shared" si="1"/>
        <v>20783.6410718841</v>
      </c>
      <c r="U30" s="15">
        <f t="shared" si="2"/>
        <v>96745.9156386593</v>
      </c>
      <c r="V30" s="15">
        <f t="shared" si="3"/>
        <v>117529.556710543</v>
      </c>
      <c r="W30" s="13">
        <f t="shared" si="5"/>
        <v>58764.7783552715</v>
      </c>
    </row>
    <row r="31" spans="1:23">
      <c r="A31" s="6">
        <v>29</v>
      </c>
      <c r="B31" s="10"/>
      <c r="C31" s="8" t="s">
        <v>92</v>
      </c>
      <c r="D31" s="8" t="s">
        <v>78</v>
      </c>
      <c r="E31" s="8" t="s">
        <v>27</v>
      </c>
      <c r="F31" s="8" t="s">
        <v>28</v>
      </c>
      <c r="G31" s="9">
        <v>44830</v>
      </c>
      <c r="H31" s="6" t="s">
        <v>30</v>
      </c>
      <c r="I31" s="6" t="s">
        <v>31</v>
      </c>
      <c r="J31" s="6" t="s">
        <v>32</v>
      </c>
      <c r="K31" s="6" t="s">
        <v>33</v>
      </c>
      <c r="L31" s="6" t="s">
        <v>34</v>
      </c>
      <c r="M31" s="8" t="s">
        <v>93</v>
      </c>
      <c r="N31" s="9">
        <v>44927</v>
      </c>
      <c r="O31" s="9">
        <v>45291</v>
      </c>
      <c r="P31" s="13">
        <v>20256.5</v>
      </c>
      <c r="Q31" s="13">
        <v>20256.5</v>
      </c>
      <c r="R31" s="13">
        <v>17890.79</v>
      </c>
      <c r="S31" s="13">
        <f t="shared" si="0"/>
        <v>17890.79</v>
      </c>
      <c r="T31" s="15">
        <f t="shared" si="1"/>
        <v>21976.680117713</v>
      </c>
      <c r="U31" s="15">
        <f t="shared" si="2"/>
        <v>102299.401405768</v>
      </c>
      <c r="V31" s="15">
        <f t="shared" si="3"/>
        <v>124276.081523481</v>
      </c>
      <c r="W31" s="13">
        <f t="shared" si="5"/>
        <v>62138.0407617405</v>
      </c>
    </row>
    <row r="32" spans="1:23">
      <c r="A32" s="6">
        <v>30</v>
      </c>
      <c r="B32" s="10"/>
      <c r="C32" s="8" t="s">
        <v>94</v>
      </c>
      <c r="D32" s="8" t="s">
        <v>78</v>
      </c>
      <c r="E32" s="8" t="s">
        <v>27</v>
      </c>
      <c r="F32" s="8" t="s">
        <v>28</v>
      </c>
      <c r="G32" s="9">
        <v>44830</v>
      </c>
      <c r="H32" s="6" t="s">
        <v>30</v>
      </c>
      <c r="I32" s="6" t="s">
        <v>31</v>
      </c>
      <c r="J32" s="6" t="s">
        <v>32</v>
      </c>
      <c r="K32" s="6" t="s">
        <v>33</v>
      </c>
      <c r="L32" s="6" t="s">
        <v>34</v>
      </c>
      <c r="M32" s="8" t="s">
        <v>95</v>
      </c>
      <c r="N32" s="9">
        <v>44937</v>
      </c>
      <c r="O32" s="9">
        <v>45291</v>
      </c>
      <c r="P32" s="13">
        <v>21483</v>
      </c>
      <c r="Q32" s="13">
        <v>21483</v>
      </c>
      <c r="R32" s="13">
        <v>21099.38</v>
      </c>
      <c r="S32" s="13">
        <f t="shared" si="0"/>
        <v>21099.38</v>
      </c>
      <c r="T32" s="15">
        <f t="shared" si="1"/>
        <v>25918.0463770505</v>
      </c>
      <c r="U32" s="15">
        <f t="shared" si="2"/>
        <v>120646.09466842</v>
      </c>
      <c r="V32" s="15">
        <f t="shared" si="3"/>
        <v>146564.141045471</v>
      </c>
      <c r="W32" s="13">
        <f t="shared" si="5"/>
        <v>73282.0705227355</v>
      </c>
    </row>
    <row r="33" spans="1:23">
      <c r="A33" s="6">
        <v>31</v>
      </c>
      <c r="B33" s="10"/>
      <c r="C33" s="8" t="s">
        <v>96</v>
      </c>
      <c r="D33" s="8" t="s">
        <v>78</v>
      </c>
      <c r="E33" s="8" t="s">
        <v>27</v>
      </c>
      <c r="F33" s="8" t="s">
        <v>28</v>
      </c>
      <c r="G33" s="9">
        <v>44974</v>
      </c>
      <c r="H33" s="6" t="s">
        <v>97</v>
      </c>
      <c r="I33" s="6" t="s">
        <v>31</v>
      </c>
      <c r="J33" s="6" t="s">
        <v>32</v>
      </c>
      <c r="K33" s="6" t="s">
        <v>33</v>
      </c>
      <c r="L33" s="6" t="s">
        <v>34</v>
      </c>
      <c r="M33" s="8" t="s">
        <v>98</v>
      </c>
      <c r="N33" s="9">
        <v>45055</v>
      </c>
      <c r="O33" s="9">
        <v>45291</v>
      </c>
      <c r="P33" s="13">
        <v>11965.8</v>
      </c>
      <c r="Q33" s="13">
        <v>11965.8</v>
      </c>
      <c r="R33" s="13">
        <v>11201.23</v>
      </c>
      <c r="S33" s="13">
        <f t="shared" si="0"/>
        <v>11201.23</v>
      </c>
      <c r="T33" s="15">
        <f t="shared" si="1"/>
        <v>13759.3615840849</v>
      </c>
      <c r="U33" s="15">
        <f t="shared" si="2"/>
        <v>64048.5481081789</v>
      </c>
      <c r="V33" s="15">
        <f t="shared" si="3"/>
        <v>77807.9096922638</v>
      </c>
      <c r="W33" s="13">
        <f t="shared" si="5"/>
        <v>38903.9548461319</v>
      </c>
    </row>
    <row r="34" spans="1:23">
      <c r="A34" s="6">
        <v>32</v>
      </c>
      <c r="B34" s="10"/>
      <c r="C34" s="8" t="s">
        <v>99</v>
      </c>
      <c r="D34" s="8" t="s">
        <v>78</v>
      </c>
      <c r="E34" s="8" t="s">
        <v>27</v>
      </c>
      <c r="F34" s="8" t="s">
        <v>28</v>
      </c>
      <c r="G34" s="9">
        <v>44974</v>
      </c>
      <c r="H34" s="6" t="s">
        <v>97</v>
      </c>
      <c r="I34" s="6" t="s">
        <v>31</v>
      </c>
      <c r="J34" s="6" t="s">
        <v>32</v>
      </c>
      <c r="K34" s="6" t="s">
        <v>33</v>
      </c>
      <c r="L34" s="6" t="s">
        <v>34</v>
      </c>
      <c r="M34" s="8" t="s">
        <v>100</v>
      </c>
      <c r="N34" s="9">
        <v>45055</v>
      </c>
      <c r="O34" s="9">
        <v>45291</v>
      </c>
      <c r="P34" s="13">
        <v>13157.1</v>
      </c>
      <c r="Q34" s="13">
        <v>13157.1</v>
      </c>
      <c r="R34" s="13">
        <v>12710</v>
      </c>
      <c r="S34" s="13">
        <f t="shared" si="0"/>
        <v>12710</v>
      </c>
      <c r="T34" s="15">
        <f t="shared" si="1"/>
        <v>15612.7037596513</v>
      </c>
      <c r="U34" s="15">
        <f t="shared" si="2"/>
        <v>72675.6835146635</v>
      </c>
      <c r="V34" s="15">
        <f t="shared" si="3"/>
        <v>88288.3872743148</v>
      </c>
      <c r="W34" s="13">
        <f t="shared" si="5"/>
        <v>44144.1936371574</v>
      </c>
    </row>
    <row r="35" spans="1:23">
      <c r="A35" s="6">
        <v>33</v>
      </c>
      <c r="B35" s="10"/>
      <c r="C35" s="8" t="s">
        <v>101</v>
      </c>
      <c r="D35" s="8" t="s">
        <v>78</v>
      </c>
      <c r="E35" s="8" t="s">
        <v>27</v>
      </c>
      <c r="F35" s="8" t="s">
        <v>28</v>
      </c>
      <c r="G35" s="9">
        <v>44974</v>
      </c>
      <c r="H35" s="6" t="s">
        <v>97</v>
      </c>
      <c r="I35" s="6" t="s">
        <v>31</v>
      </c>
      <c r="J35" s="6" t="s">
        <v>32</v>
      </c>
      <c r="K35" s="6" t="s">
        <v>33</v>
      </c>
      <c r="L35" s="6" t="s">
        <v>34</v>
      </c>
      <c r="M35" s="8" t="s">
        <v>102</v>
      </c>
      <c r="N35" s="9">
        <v>45055</v>
      </c>
      <c r="O35" s="9">
        <v>45291</v>
      </c>
      <c r="P35" s="13">
        <v>12148.5</v>
      </c>
      <c r="Q35" s="13">
        <v>12148.5</v>
      </c>
      <c r="R35" s="13">
        <v>11949.48</v>
      </c>
      <c r="S35" s="13">
        <f t="shared" si="0"/>
        <v>11949.48</v>
      </c>
      <c r="T35" s="15">
        <f t="shared" si="1"/>
        <v>14678.4965634838</v>
      </c>
      <c r="U35" s="15">
        <f t="shared" si="2"/>
        <v>68327.0359279938</v>
      </c>
      <c r="V35" s="15">
        <f t="shared" si="3"/>
        <v>83005.5324914776</v>
      </c>
      <c r="W35" s="13">
        <f t="shared" si="5"/>
        <v>41502.7662457388</v>
      </c>
    </row>
    <row r="36" spans="1:23">
      <c r="A36" s="6">
        <v>34</v>
      </c>
      <c r="B36" s="10"/>
      <c r="C36" s="8" t="s">
        <v>103</v>
      </c>
      <c r="D36" s="8" t="s">
        <v>78</v>
      </c>
      <c r="E36" s="8" t="s">
        <v>27</v>
      </c>
      <c r="F36" s="8" t="s">
        <v>28</v>
      </c>
      <c r="G36" s="9">
        <v>44974</v>
      </c>
      <c r="H36" s="6" t="s">
        <v>97</v>
      </c>
      <c r="I36" s="6" t="s">
        <v>31</v>
      </c>
      <c r="J36" s="6" t="s">
        <v>32</v>
      </c>
      <c r="K36" s="6" t="s">
        <v>33</v>
      </c>
      <c r="L36" s="6" t="s">
        <v>34</v>
      </c>
      <c r="M36" s="8" t="s">
        <v>104</v>
      </c>
      <c r="N36" s="9">
        <v>45000</v>
      </c>
      <c r="O36" s="9">
        <v>45291</v>
      </c>
      <c r="P36" s="13">
        <v>15261</v>
      </c>
      <c r="Q36" s="13">
        <v>15261</v>
      </c>
      <c r="R36" s="13">
        <v>13496.15</v>
      </c>
      <c r="S36" s="13">
        <f t="shared" si="0"/>
        <v>13496.15</v>
      </c>
      <c r="T36" s="15">
        <f t="shared" si="1"/>
        <v>16578.3943230384</v>
      </c>
      <c r="U36" s="15">
        <f t="shared" si="2"/>
        <v>77170.8832467683</v>
      </c>
      <c r="V36" s="15">
        <f t="shared" si="3"/>
        <v>93749.2775698067</v>
      </c>
      <c r="W36" s="13">
        <f t="shared" si="5"/>
        <v>46874.6387849033</v>
      </c>
    </row>
    <row r="37" spans="1:23">
      <c r="A37" s="6">
        <v>35</v>
      </c>
      <c r="B37" s="10"/>
      <c r="C37" s="8" t="s">
        <v>105</v>
      </c>
      <c r="D37" s="8" t="s">
        <v>78</v>
      </c>
      <c r="E37" s="8" t="s">
        <v>27</v>
      </c>
      <c r="F37" s="8" t="s">
        <v>28</v>
      </c>
      <c r="G37" s="9">
        <v>44974</v>
      </c>
      <c r="H37" s="6" t="s">
        <v>97</v>
      </c>
      <c r="I37" s="6" t="s">
        <v>31</v>
      </c>
      <c r="J37" s="6" t="s">
        <v>32</v>
      </c>
      <c r="K37" s="6" t="s">
        <v>33</v>
      </c>
      <c r="L37" s="6" t="s">
        <v>34</v>
      </c>
      <c r="M37" s="8" t="s">
        <v>106</v>
      </c>
      <c r="N37" s="9">
        <v>45055</v>
      </c>
      <c r="O37" s="9">
        <v>45291</v>
      </c>
      <c r="P37" s="13">
        <v>11982.5</v>
      </c>
      <c r="Q37" s="13">
        <v>11982.5</v>
      </c>
      <c r="R37" s="13">
        <v>10452.39</v>
      </c>
      <c r="S37" s="13">
        <f t="shared" si="0"/>
        <v>10452.39</v>
      </c>
      <c r="T37" s="15">
        <f t="shared" si="1"/>
        <v>12839.5018607665</v>
      </c>
      <c r="U37" s="15">
        <f t="shared" si="2"/>
        <v>59766.6866728429</v>
      </c>
      <c r="V37" s="15">
        <f t="shared" si="3"/>
        <v>72606.1885336094</v>
      </c>
      <c r="W37" s="13">
        <f t="shared" si="5"/>
        <v>36303.0942668047</v>
      </c>
    </row>
    <row r="38" spans="1:23">
      <c r="A38" s="6">
        <v>36</v>
      </c>
      <c r="B38" s="10"/>
      <c r="C38" s="8" t="s">
        <v>107</v>
      </c>
      <c r="D38" s="8" t="s">
        <v>78</v>
      </c>
      <c r="E38" s="8" t="s">
        <v>27</v>
      </c>
      <c r="F38" s="8" t="s">
        <v>28</v>
      </c>
      <c r="G38" s="9">
        <v>44974</v>
      </c>
      <c r="H38" s="6" t="s">
        <v>97</v>
      </c>
      <c r="I38" s="6" t="s">
        <v>31</v>
      </c>
      <c r="J38" s="6" t="s">
        <v>32</v>
      </c>
      <c r="K38" s="6" t="s">
        <v>33</v>
      </c>
      <c r="L38" s="6" t="s">
        <v>34</v>
      </c>
      <c r="M38" s="8" t="s">
        <v>104</v>
      </c>
      <c r="N38" s="9">
        <v>45000</v>
      </c>
      <c r="O38" s="9">
        <v>45291</v>
      </c>
      <c r="P38" s="13">
        <v>22476.5</v>
      </c>
      <c r="Q38" s="13">
        <v>22476.5</v>
      </c>
      <c r="R38" s="13">
        <v>21477.9</v>
      </c>
      <c r="S38" s="13">
        <f t="shared" si="0"/>
        <v>21477.9</v>
      </c>
      <c r="T38" s="15">
        <f t="shared" si="1"/>
        <v>26383.0125947613</v>
      </c>
      <c r="U38" s="15">
        <f t="shared" si="2"/>
        <v>122810.469154964</v>
      </c>
      <c r="V38" s="15">
        <f t="shared" si="3"/>
        <v>149193.481749725</v>
      </c>
      <c r="W38" s="13">
        <f t="shared" si="5"/>
        <v>74596.7408748625</v>
      </c>
    </row>
    <row r="39" spans="1:23">
      <c r="A39" s="6">
        <v>37</v>
      </c>
      <c r="B39" s="10"/>
      <c r="C39" s="8" t="s">
        <v>108</v>
      </c>
      <c r="D39" s="8" t="s">
        <v>78</v>
      </c>
      <c r="E39" s="8" t="s">
        <v>27</v>
      </c>
      <c r="F39" s="8" t="s">
        <v>28</v>
      </c>
      <c r="G39" s="9">
        <v>44974</v>
      </c>
      <c r="H39" s="6" t="s">
        <v>97</v>
      </c>
      <c r="I39" s="6" t="s">
        <v>31</v>
      </c>
      <c r="J39" s="6" t="s">
        <v>32</v>
      </c>
      <c r="K39" s="6" t="s">
        <v>33</v>
      </c>
      <c r="L39" s="6" t="s">
        <v>34</v>
      </c>
      <c r="M39" s="8" t="s">
        <v>109</v>
      </c>
      <c r="N39" s="9">
        <v>45055</v>
      </c>
      <c r="O39" s="9">
        <v>45291</v>
      </c>
      <c r="P39" s="13">
        <v>12160.4</v>
      </c>
      <c r="Q39" s="13">
        <v>12160.4</v>
      </c>
      <c r="R39" s="13">
        <v>11691.81</v>
      </c>
      <c r="S39" s="13">
        <f t="shared" si="0"/>
        <v>11691.81</v>
      </c>
      <c r="T39" s="15">
        <f t="shared" si="1"/>
        <v>14361.9800113398</v>
      </c>
      <c r="U39" s="15">
        <f t="shared" si="2"/>
        <v>66853.6808240423</v>
      </c>
      <c r="V39" s="15">
        <f t="shared" si="3"/>
        <v>81215.6608353821</v>
      </c>
      <c r="W39" s="13">
        <f t="shared" si="5"/>
        <v>40607.8304176911</v>
      </c>
    </row>
    <row r="40" spans="1:23">
      <c r="A40" s="6">
        <v>38</v>
      </c>
      <c r="B40" s="10"/>
      <c r="C40" s="8" t="s">
        <v>110</v>
      </c>
      <c r="D40" s="8" t="s">
        <v>78</v>
      </c>
      <c r="E40" s="8" t="s">
        <v>27</v>
      </c>
      <c r="F40" s="8" t="s">
        <v>28</v>
      </c>
      <c r="G40" s="9">
        <v>44974</v>
      </c>
      <c r="H40" s="6" t="s">
        <v>97</v>
      </c>
      <c r="I40" s="6" t="s">
        <v>31</v>
      </c>
      <c r="J40" s="6" t="s">
        <v>32</v>
      </c>
      <c r="K40" s="6" t="s">
        <v>33</v>
      </c>
      <c r="L40" s="6" t="s">
        <v>34</v>
      </c>
      <c r="M40" s="8" t="s">
        <v>111</v>
      </c>
      <c r="N40" s="9">
        <v>45055</v>
      </c>
      <c r="O40" s="9">
        <v>45291</v>
      </c>
      <c r="P40" s="13">
        <v>13461.6</v>
      </c>
      <c r="Q40" s="13">
        <v>13461.6</v>
      </c>
      <c r="R40" s="13">
        <v>11290.72</v>
      </c>
      <c r="S40" s="13">
        <f t="shared" si="0"/>
        <v>11290.72</v>
      </c>
      <c r="T40" s="15">
        <f t="shared" si="1"/>
        <v>13869.2892677554</v>
      </c>
      <c r="U40" s="15">
        <f t="shared" si="2"/>
        <v>64560.2512488341</v>
      </c>
      <c r="V40" s="15">
        <f t="shared" si="3"/>
        <v>78429.5405165895</v>
      </c>
      <c r="W40" s="13">
        <f t="shared" si="5"/>
        <v>39214.7702582948</v>
      </c>
    </row>
    <row r="41" spans="1:23">
      <c r="A41" s="6">
        <v>39</v>
      </c>
      <c r="B41" s="12"/>
      <c r="C41" s="8" t="s">
        <v>112</v>
      </c>
      <c r="D41" s="8" t="s">
        <v>78</v>
      </c>
      <c r="E41" s="8" t="s">
        <v>27</v>
      </c>
      <c r="F41" s="8" t="s">
        <v>28</v>
      </c>
      <c r="G41" s="9">
        <v>44974</v>
      </c>
      <c r="H41" s="6" t="s">
        <v>97</v>
      </c>
      <c r="I41" s="6" t="s">
        <v>31</v>
      </c>
      <c r="J41" s="6" t="s">
        <v>32</v>
      </c>
      <c r="K41" s="6" t="s">
        <v>33</v>
      </c>
      <c r="L41" s="6" t="s">
        <v>34</v>
      </c>
      <c r="M41" s="8" t="s">
        <v>113</v>
      </c>
      <c r="N41" s="9">
        <v>45055</v>
      </c>
      <c r="O41" s="9">
        <v>45291</v>
      </c>
      <c r="P41" s="13">
        <v>12658.2</v>
      </c>
      <c r="Q41" s="13">
        <v>12658.2</v>
      </c>
      <c r="R41" s="13">
        <v>11000.35</v>
      </c>
      <c r="S41" s="13">
        <f t="shared" si="0"/>
        <v>11000.35</v>
      </c>
      <c r="T41" s="15">
        <f t="shared" si="1"/>
        <v>13512.6047051519</v>
      </c>
      <c r="U41" s="15">
        <f t="shared" si="2"/>
        <v>62899.9177931179</v>
      </c>
      <c r="V41" s="15">
        <f t="shared" si="3"/>
        <v>76412.5224982698</v>
      </c>
      <c r="W41" s="13">
        <f t="shared" si="5"/>
        <v>38206.2612491349</v>
      </c>
    </row>
    <row r="42" spans="1:23">
      <c r="A42" s="6"/>
      <c r="B42" s="6" t="s">
        <v>114</v>
      </c>
      <c r="C42" s="6"/>
      <c r="D42" s="6"/>
      <c r="E42" s="6"/>
      <c r="F42" s="6"/>
      <c r="G42" s="6"/>
      <c r="H42" s="6"/>
      <c r="I42" s="6"/>
      <c r="J42" s="6"/>
      <c r="K42" s="14">
        <v>1</v>
      </c>
      <c r="L42" s="6"/>
      <c r="M42" s="6"/>
      <c r="N42" s="6"/>
      <c r="O42" s="6"/>
      <c r="P42" s="6">
        <f t="shared" ref="P42:W42" si="6">SUM(P3:P41)</f>
        <v>632522.96</v>
      </c>
      <c r="Q42" s="13">
        <f t="shared" si="6"/>
        <v>662344.59</v>
      </c>
      <c r="R42" s="6">
        <f t="shared" si="6"/>
        <v>611385.15</v>
      </c>
      <c r="S42" s="6">
        <f t="shared" si="6"/>
        <v>611385.15</v>
      </c>
      <c r="T42" s="15">
        <f t="shared" si="6"/>
        <v>751013</v>
      </c>
      <c r="U42" s="15">
        <f t="shared" si="6"/>
        <v>3194706</v>
      </c>
      <c r="V42" s="15">
        <f t="shared" si="6"/>
        <v>3945719</v>
      </c>
      <c r="W42" s="15">
        <f t="shared" si="6"/>
        <v>1972859.5</v>
      </c>
    </row>
  </sheetData>
  <autoFilter ref="A2:V42">
    <extLst/>
  </autoFilter>
  <mergeCells count="3">
    <mergeCell ref="A1:W1"/>
    <mergeCell ref="B3:B22"/>
    <mergeCell ref="B23:B41"/>
  </mergeCells>
  <printOptions horizontalCentered="1"/>
  <pageMargins left="0.196527777777778" right="0.196527777777778" top="0.590277777777778" bottom="1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刘菁菁</dc:creator>
  <cp:lastModifiedBy>Yogurt。</cp:lastModifiedBy>
  <dcterms:created xsi:type="dcterms:W3CDTF">2024-10-24T07:49:00Z</dcterms:created>
  <dcterms:modified xsi:type="dcterms:W3CDTF">2024-10-30T02:09:21Z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D78018EE0089474FAB6269A7D50CBAD8_11</vt:lpwstr>
  </property>
  <property fmtid="{D5CDD505-2E9C-101B-9397-08002B2CF9AE}" pid="3" name="KSOProductBuildVer">
    <vt:lpwstr>2052-12.1.0.16894</vt:lpwstr>
  </property>
  <property fmtid="{D5CDD505-2E9C-101B-9397-08002B2CF9AE}" pid="4" name="KSOReadingLayout">
    <vt:bool>true</vt:bool>
  </property>
</Properties>
</file>