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<sst xmlns="http://schemas.openxmlformats.org/spreadsheetml/2006/main" count="47" uniqueCount="33">
  <si>
    <t>博罗县中医医院2025年公开招聘卫生专业技术人员（第二批）</t>
  </si>
  <si>
    <t>考生成绩和进入临床考核名单</t>
  </si>
  <si>
    <t>序号</t>
  </si>
  <si>
    <t>报考岗位</t>
  </si>
  <si>
    <t>岗位代码</t>
  </si>
  <si>
    <t>岗位招聘人数</t>
  </si>
  <si>
    <t>准考证号</t>
  </si>
  <si>
    <t>笔试分数</t>
  </si>
  <si>
    <t>面试分数</t>
  </si>
  <si>
    <t>总成绩</t>
  </si>
  <si>
    <t>排名</t>
  </si>
  <si>
    <t>是否进入临床考核</t>
  </si>
  <si>
    <t>护士</t>
  </si>
  <si>
    <t>202519150</t>
  </si>
  <si>
    <t>是</t>
  </si>
  <si>
    <t>202519077</t>
  </si>
  <si>
    <t>202519005</t>
  </si>
  <si>
    <t>202519128</t>
  </si>
  <si>
    <t>202519004</t>
  </si>
  <si>
    <t>202519105</t>
  </si>
  <si>
    <t>202519030</t>
  </si>
  <si>
    <t>202519094</t>
  </si>
  <si>
    <t>202519061</t>
  </si>
  <si>
    <t>202519110</t>
  </si>
  <si>
    <t>202519043</t>
  </si>
  <si>
    <t>针灸推拿科医生</t>
  </si>
  <si>
    <t>202511009</t>
  </si>
  <si>
    <t>202511005</t>
  </si>
  <si>
    <t>202511007</t>
  </si>
  <si>
    <t>否</t>
  </si>
  <si>
    <t>重症医学科医生（中医）</t>
  </si>
  <si>
    <t>202515001</t>
  </si>
  <si>
    <t>总成绩=笔试成绩×0.4+面试成绩×0.6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</si>
</sst>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22"/>
      <color theme="1"/>
      <name val="宋体"/>
      <charset val="134"/>
      <scheme val="minor"/>
    </font>
    <font>
      <sz val="22"/>
      <color theme="1"/>
      <name val="宋体"/>
      <charset val="134"/>
    </font>
    <font>
      <b/>
      <sz val="14"/>
      <color theme="1"/>
      <name val="宋体"/>
      <charset val="134"/>
    </font>
    <font>
      <sz val="14"/>
      <name val="宋体"/>
      <charset val="0"/>
    </font>
    <font>
      <sz val="14"/>
      <name val="宋体"/>
      <charset val="134"/>
    </font>
    <font>
      <sz val="14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vertical="center"/>
    </xf>
    <xf numFmtId="176" fontId="1" fillId="0" borderId="1" xfId="0" applyNumberFormat="1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1532;&#20108;&#25209;&#25307;&#32856;&#21355;&#29983;&#19987;&#19994;&#25216;&#26415;&#20154;&#21592;\&#38754;&#35797;\&#31532;&#20108;&#25209;&#38754;&#35797;&#25104;&#32489;&#27719;&#2463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>
        <row r="2">
          <cell r="C2" t="str">
            <v>准考证号</v>
          </cell>
          <cell r="D2" t="str">
            <v>专业名称</v>
          </cell>
          <cell r="E2" t="str">
            <v>抽签号</v>
          </cell>
          <cell r="F2" t="str">
            <v>结构化面试成绩（60%）</v>
          </cell>
          <cell r="G2" t="str">
            <v>笔试成绩（40%）</v>
          </cell>
          <cell r="H2" t="str">
            <v>总成绩</v>
          </cell>
          <cell r="I2" t="str">
            <v>排名</v>
          </cell>
        </row>
        <row r="3">
          <cell r="C3" t="str">
            <v>202519150</v>
          </cell>
          <cell r="D3" t="str">
            <v>护理</v>
          </cell>
          <cell r="E3" t="str">
            <v>2</v>
          </cell>
          <cell r="F3">
            <v>86.67</v>
          </cell>
          <cell r="G3">
            <v>60</v>
          </cell>
          <cell r="H3">
            <v>76.002</v>
          </cell>
          <cell r="I3">
            <v>1</v>
          </cell>
        </row>
        <row r="4">
          <cell r="C4" t="str">
            <v>202519077</v>
          </cell>
          <cell r="D4" t="str">
            <v>护理</v>
          </cell>
          <cell r="E4" t="str">
            <v>3</v>
          </cell>
          <cell r="F4">
            <v>85.33</v>
          </cell>
          <cell r="G4">
            <v>61</v>
          </cell>
          <cell r="H4">
            <v>75.598</v>
          </cell>
          <cell r="I4">
            <v>2</v>
          </cell>
        </row>
        <row r="5">
          <cell r="C5" t="str">
            <v>202519005</v>
          </cell>
          <cell r="D5" t="str">
            <v>护理</v>
          </cell>
          <cell r="E5" t="str">
            <v>11</v>
          </cell>
          <cell r="F5">
            <v>82.42</v>
          </cell>
          <cell r="G5">
            <v>65</v>
          </cell>
          <cell r="H5">
            <v>75.452</v>
          </cell>
          <cell r="I5">
            <v>3</v>
          </cell>
        </row>
        <row r="6">
          <cell r="C6" t="str">
            <v>202519128</v>
          </cell>
          <cell r="D6" t="str">
            <v>护理</v>
          </cell>
          <cell r="E6" t="str">
            <v>4</v>
          </cell>
          <cell r="F6">
            <v>82.75</v>
          </cell>
          <cell r="G6">
            <v>64</v>
          </cell>
          <cell r="H6">
            <v>75.25</v>
          </cell>
          <cell r="I6">
            <v>4</v>
          </cell>
        </row>
        <row r="7">
          <cell r="C7" t="str">
            <v>202519004</v>
          </cell>
          <cell r="D7" t="str">
            <v>护理</v>
          </cell>
          <cell r="E7" t="str">
            <v>8</v>
          </cell>
          <cell r="F7">
            <v>83.25</v>
          </cell>
          <cell r="G7">
            <v>63</v>
          </cell>
          <cell r="H7">
            <v>75.15</v>
          </cell>
          <cell r="I7">
            <v>5</v>
          </cell>
        </row>
        <row r="8">
          <cell r="C8" t="str">
            <v>202519105</v>
          </cell>
          <cell r="D8" t="str">
            <v>护理</v>
          </cell>
          <cell r="E8" t="str">
            <v>12</v>
          </cell>
          <cell r="F8">
            <v>81.08</v>
          </cell>
          <cell r="G8">
            <v>66</v>
          </cell>
          <cell r="H8">
            <v>75.048</v>
          </cell>
          <cell r="I8">
            <v>6</v>
          </cell>
        </row>
        <row r="9">
          <cell r="C9" t="str">
            <v>202519030</v>
          </cell>
          <cell r="D9" t="str">
            <v>护理</v>
          </cell>
          <cell r="E9" t="str">
            <v>6</v>
          </cell>
          <cell r="F9">
            <v>79.25</v>
          </cell>
          <cell r="G9">
            <v>66</v>
          </cell>
          <cell r="H9">
            <v>73.95</v>
          </cell>
          <cell r="I9">
            <v>7</v>
          </cell>
        </row>
        <row r="10">
          <cell r="C10" t="str">
            <v>202519094</v>
          </cell>
          <cell r="D10" t="str">
            <v>护理</v>
          </cell>
          <cell r="E10" t="str">
            <v>1</v>
          </cell>
          <cell r="F10">
            <v>80.58</v>
          </cell>
          <cell r="G10">
            <v>60</v>
          </cell>
          <cell r="H10">
            <v>72.348</v>
          </cell>
          <cell r="I10">
            <v>8</v>
          </cell>
        </row>
        <row r="11">
          <cell r="C11" t="str">
            <v>202519061</v>
          </cell>
          <cell r="D11" t="str">
            <v>护理</v>
          </cell>
          <cell r="E11" t="str">
            <v>9</v>
          </cell>
          <cell r="F11">
            <v>80.25</v>
          </cell>
          <cell r="G11">
            <v>60</v>
          </cell>
          <cell r="H11">
            <v>72.15</v>
          </cell>
          <cell r="I11">
            <v>9</v>
          </cell>
        </row>
        <row r="12">
          <cell r="C12" t="str">
            <v>202519110</v>
          </cell>
          <cell r="D12" t="str">
            <v>护理</v>
          </cell>
          <cell r="E12" t="str">
            <v>5</v>
          </cell>
          <cell r="F12">
            <v>78.75</v>
          </cell>
          <cell r="G12">
            <v>62</v>
          </cell>
          <cell r="H12">
            <v>72.05</v>
          </cell>
          <cell r="I12">
            <v>10</v>
          </cell>
        </row>
        <row r="13">
          <cell r="C13" t="str">
            <v>202519043</v>
          </cell>
          <cell r="D13" t="str">
            <v>护理</v>
          </cell>
          <cell r="E13" t="str">
            <v>7</v>
          </cell>
          <cell r="F13">
            <v>76.83</v>
          </cell>
          <cell r="G13">
            <v>60</v>
          </cell>
          <cell r="H13">
            <v>70.098</v>
          </cell>
          <cell r="I13">
            <v>11</v>
          </cell>
        </row>
        <row r="14">
          <cell r="C14">
            <v>202511001</v>
          </cell>
          <cell r="D14" t="str">
            <v>针灸推拿科医生</v>
          </cell>
          <cell r="E14" t="str">
            <v>17</v>
          </cell>
          <cell r="F14">
            <v>77</v>
          </cell>
          <cell r="G14">
            <v>70</v>
          </cell>
          <cell r="H14">
            <v>74.2</v>
          </cell>
          <cell r="I14">
            <v>1</v>
          </cell>
        </row>
        <row r="15">
          <cell r="C15" t="str">
            <v>202511009</v>
          </cell>
          <cell r="D15" t="str">
            <v>针灸推拿科医生</v>
          </cell>
          <cell r="E15">
            <v>14</v>
          </cell>
          <cell r="F15">
            <v>73</v>
          </cell>
          <cell r="G15">
            <v>66</v>
          </cell>
          <cell r="H15">
            <v>70.2</v>
          </cell>
          <cell r="I15">
            <v>2</v>
          </cell>
        </row>
        <row r="16">
          <cell r="C16" t="str">
            <v>202511005</v>
          </cell>
          <cell r="D16" t="str">
            <v>针灸推拿科医生</v>
          </cell>
          <cell r="E16" t="str">
            <v>13</v>
          </cell>
          <cell r="F16">
            <v>76.33</v>
          </cell>
          <cell r="G16">
            <v>61</v>
          </cell>
          <cell r="H16">
            <v>70.19</v>
          </cell>
          <cell r="I16">
            <v>3</v>
          </cell>
        </row>
        <row r="17">
          <cell r="C17" t="str">
            <v>202511007</v>
          </cell>
          <cell r="D17" t="str">
            <v>针灸推拿科医生</v>
          </cell>
          <cell r="E17">
            <v>16</v>
          </cell>
          <cell r="F17">
            <v>65.5</v>
          </cell>
          <cell r="G17">
            <v>61</v>
          </cell>
          <cell r="H17">
            <v>63.7</v>
          </cell>
          <cell r="I17">
            <v>4</v>
          </cell>
        </row>
        <row r="18">
          <cell r="C18" t="str">
            <v>202515001</v>
          </cell>
          <cell r="D18" t="str">
            <v>中医重症医学</v>
          </cell>
          <cell r="E18">
            <v>15</v>
          </cell>
          <cell r="F18">
            <v>75</v>
          </cell>
          <cell r="G18">
            <v>65</v>
          </cell>
          <cell r="H18">
            <v>71</v>
          </cell>
          <cell r="I18">
            <v>1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"/>
  <sheetViews>
    <sheetView tabSelected="1" workbookViewId="0">
      <selection activeCell="C4" sqref="C4:C14"/>
    </sheetView>
  </sheetViews>
  <sheetFormatPr defaultColWidth="9" defaultRowHeight="13.5"/>
  <cols>
    <col min="1" max="1" width="6.25" style="1" customWidth="1"/>
    <col min="2" max="2" width="20" style="1" customWidth="1"/>
    <col min="3" max="3" width="13.25" style="1" customWidth="1"/>
    <col min="4" max="4" width="15.25" style="1" customWidth="1"/>
    <col min="5" max="5" width="15.75" style="1" customWidth="1"/>
    <col min="6" max="7" width="11.875" style="1" customWidth="1"/>
    <col min="8" max="8" width="14.875" style="1" customWidth="1"/>
    <col min="9" max="9" width="9" style="2"/>
    <col min="10" max="10" width="21.875" style="2" customWidth="1"/>
    <col min="11" max="16384" width="9" style="1"/>
  </cols>
  <sheetData>
    <row r="1" s="1" customFormat="1" ht="36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36" customHeight="1" spans="1:10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2" customFormat="1" ht="30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s="3" customFormat="1" ht="30" customHeight="1" spans="1:10">
      <c r="A4" s="9">
        <v>1</v>
      </c>
      <c r="B4" s="10" t="s">
        <v>12</v>
      </c>
      <c r="C4" s="10">
        <v>202519</v>
      </c>
      <c r="D4" s="10">
        <v>15</v>
      </c>
      <c r="E4" s="11" t="s">
        <v>13</v>
      </c>
      <c r="F4" s="12">
        <f>VLOOKUP(E4,[1]Sheet1!$C:$G,5,0)</f>
        <v>60</v>
      </c>
      <c r="G4" s="13">
        <f>VLOOKUP(E4,[1]Sheet1!$C:$F,4,0)</f>
        <v>86.67</v>
      </c>
      <c r="H4" s="14">
        <f>VLOOKUP(E4,[1]Sheet1!$C:$H,6,0)</f>
        <v>76.002</v>
      </c>
      <c r="I4" s="18">
        <f>VLOOKUP(E4,[1]Sheet1!$C:$I,7,0)</f>
        <v>1</v>
      </c>
      <c r="J4" s="18" t="s">
        <v>14</v>
      </c>
    </row>
    <row r="5" s="3" customFormat="1" ht="30" customHeight="1" spans="1:10">
      <c r="A5" s="9">
        <v>2</v>
      </c>
      <c r="B5" s="10"/>
      <c r="C5" s="10"/>
      <c r="D5" s="10"/>
      <c r="E5" s="11" t="s">
        <v>15</v>
      </c>
      <c r="F5" s="12">
        <f>VLOOKUP(E5,[1]Sheet1!$C:$G,5,0)</f>
        <v>61</v>
      </c>
      <c r="G5" s="13">
        <f>VLOOKUP(E5,[1]Sheet1!$C:$F,4,0)</f>
        <v>85.33</v>
      </c>
      <c r="H5" s="14">
        <f>VLOOKUP(E5,[1]Sheet1!$C:$H,6,0)</f>
        <v>75.598</v>
      </c>
      <c r="I5" s="18">
        <f>VLOOKUP(E5,[1]Sheet1!$C:$I,7,0)</f>
        <v>2</v>
      </c>
      <c r="J5" s="18" t="s">
        <v>14</v>
      </c>
    </row>
    <row r="6" s="3" customFormat="1" ht="30" customHeight="1" spans="1:10">
      <c r="A6" s="9">
        <v>3</v>
      </c>
      <c r="B6" s="10"/>
      <c r="C6" s="10"/>
      <c r="D6" s="10"/>
      <c r="E6" s="11" t="s">
        <v>16</v>
      </c>
      <c r="F6" s="12">
        <f>VLOOKUP(E6,[1]Sheet1!$C:$G,5,0)</f>
        <v>65</v>
      </c>
      <c r="G6" s="13">
        <f>VLOOKUP(E6,[1]Sheet1!$C:$F,4,0)</f>
        <v>82.42</v>
      </c>
      <c r="H6" s="14">
        <f>VLOOKUP(E6,[1]Sheet1!$C:$H,6,0)</f>
        <v>75.452</v>
      </c>
      <c r="I6" s="18">
        <f>VLOOKUP(E6,[1]Sheet1!$C:$I,7,0)</f>
        <v>3</v>
      </c>
      <c r="J6" s="18" t="s">
        <v>14</v>
      </c>
    </row>
    <row r="7" s="3" customFormat="1" ht="30" customHeight="1" spans="1:10">
      <c r="A7" s="9">
        <v>4</v>
      </c>
      <c r="B7" s="10"/>
      <c r="C7" s="10"/>
      <c r="D7" s="10"/>
      <c r="E7" s="11" t="s">
        <v>17</v>
      </c>
      <c r="F7" s="12">
        <f>VLOOKUP(E7,[1]Sheet1!$C:$G,5,0)</f>
        <v>64</v>
      </c>
      <c r="G7" s="13">
        <f>VLOOKUP(E7,[1]Sheet1!$C:$F,4,0)</f>
        <v>82.75</v>
      </c>
      <c r="H7" s="14">
        <f>VLOOKUP(E7,[1]Sheet1!$C:$H,6,0)</f>
        <v>75.25</v>
      </c>
      <c r="I7" s="18">
        <f>VLOOKUP(E7,[1]Sheet1!$C:$I,7,0)</f>
        <v>4</v>
      </c>
      <c r="J7" s="18" t="s">
        <v>14</v>
      </c>
    </row>
    <row r="8" s="3" customFormat="1" ht="30" customHeight="1" spans="1:10">
      <c r="A8" s="9">
        <v>5</v>
      </c>
      <c r="B8" s="10"/>
      <c r="C8" s="10"/>
      <c r="D8" s="10"/>
      <c r="E8" s="11" t="s">
        <v>18</v>
      </c>
      <c r="F8" s="12">
        <f>VLOOKUP(E8,[1]Sheet1!$C:$G,5,0)</f>
        <v>63</v>
      </c>
      <c r="G8" s="13">
        <f>VLOOKUP(E8,[1]Sheet1!$C:$F,4,0)</f>
        <v>83.25</v>
      </c>
      <c r="H8" s="14">
        <f>VLOOKUP(E8,[1]Sheet1!$C:$H,6,0)</f>
        <v>75.15</v>
      </c>
      <c r="I8" s="18">
        <f>VLOOKUP(E8,[1]Sheet1!$C:$I,7,0)</f>
        <v>5</v>
      </c>
      <c r="J8" s="18" t="s">
        <v>14</v>
      </c>
    </row>
    <row r="9" s="3" customFormat="1" ht="30" customHeight="1" spans="1:10">
      <c r="A9" s="9">
        <v>6</v>
      </c>
      <c r="B9" s="10"/>
      <c r="C9" s="10"/>
      <c r="D9" s="10"/>
      <c r="E9" s="11" t="s">
        <v>19</v>
      </c>
      <c r="F9" s="12">
        <f>VLOOKUP(E9,[1]Sheet1!$C:$G,5,0)</f>
        <v>66</v>
      </c>
      <c r="G9" s="13">
        <f>VLOOKUP(E9,[1]Sheet1!$C:$F,4,0)</f>
        <v>81.08</v>
      </c>
      <c r="H9" s="14">
        <f>VLOOKUP(E9,[1]Sheet1!$C:$H,6,0)</f>
        <v>75.048</v>
      </c>
      <c r="I9" s="18">
        <f>VLOOKUP(E9,[1]Sheet1!$C:$I,7,0)</f>
        <v>6</v>
      </c>
      <c r="J9" s="18" t="s">
        <v>14</v>
      </c>
    </row>
    <row r="10" s="3" customFormat="1" ht="30" customHeight="1" spans="1:10">
      <c r="A10" s="9">
        <v>7</v>
      </c>
      <c r="B10" s="10"/>
      <c r="C10" s="10"/>
      <c r="D10" s="10"/>
      <c r="E10" s="11" t="s">
        <v>20</v>
      </c>
      <c r="F10" s="12">
        <f>VLOOKUP(E10,[1]Sheet1!$C:$G,5,0)</f>
        <v>66</v>
      </c>
      <c r="G10" s="13">
        <f>VLOOKUP(E10,[1]Sheet1!$C:$F,4,0)</f>
        <v>79.25</v>
      </c>
      <c r="H10" s="14">
        <f>VLOOKUP(E10,[1]Sheet1!$C:$H,6,0)</f>
        <v>73.95</v>
      </c>
      <c r="I10" s="18">
        <f>VLOOKUP(E10,[1]Sheet1!$C:$I,7,0)</f>
        <v>7</v>
      </c>
      <c r="J10" s="18" t="s">
        <v>14</v>
      </c>
    </row>
    <row r="11" s="3" customFormat="1" ht="30" customHeight="1" spans="1:10">
      <c r="A11" s="9">
        <v>8</v>
      </c>
      <c r="B11" s="10"/>
      <c r="C11" s="10"/>
      <c r="D11" s="10"/>
      <c r="E11" s="11" t="s">
        <v>21</v>
      </c>
      <c r="F11" s="12">
        <f>VLOOKUP(E11,[1]Sheet1!$C:$G,5,0)</f>
        <v>60</v>
      </c>
      <c r="G11" s="13">
        <f>VLOOKUP(E11,[1]Sheet1!$C:$F,4,0)</f>
        <v>80.58</v>
      </c>
      <c r="H11" s="14">
        <f>VLOOKUP(E11,[1]Sheet1!$C:$H,6,0)</f>
        <v>72.348</v>
      </c>
      <c r="I11" s="18">
        <f>VLOOKUP(E11,[1]Sheet1!$C:$I,7,0)</f>
        <v>8</v>
      </c>
      <c r="J11" s="18" t="s">
        <v>14</v>
      </c>
    </row>
    <row r="12" s="3" customFormat="1" ht="30" customHeight="1" spans="1:10">
      <c r="A12" s="9">
        <v>9</v>
      </c>
      <c r="B12" s="10"/>
      <c r="C12" s="10"/>
      <c r="D12" s="10"/>
      <c r="E12" s="11" t="s">
        <v>22</v>
      </c>
      <c r="F12" s="12">
        <f>VLOOKUP(E12,[1]Sheet1!$C:$G,5,0)</f>
        <v>60</v>
      </c>
      <c r="G12" s="13">
        <f>VLOOKUP(E12,[1]Sheet1!$C:$F,4,0)</f>
        <v>80.25</v>
      </c>
      <c r="H12" s="14">
        <f>VLOOKUP(E12,[1]Sheet1!$C:$H,6,0)</f>
        <v>72.15</v>
      </c>
      <c r="I12" s="18">
        <f>VLOOKUP(E12,[1]Sheet1!$C:$I,7,0)</f>
        <v>9</v>
      </c>
      <c r="J12" s="18" t="s">
        <v>14</v>
      </c>
    </row>
    <row r="13" s="3" customFormat="1" ht="30" customHeight="1" spans="1:10">
      <c r="A13" s="9">
        <v>10</v>
      </c>
      <c r="B13" s="10"/>
      <c r="C13" s="10"/>
      <c r="D13" s="10"/>
      <c r="E13" s="11" t="s">
        <v>23</v>
      </c>
      <c r="F13" s="12">
        <f>VLOOKUP(E13,[1]Sheet1!$C:$G,5,0)</f>
        <v>62</v>
      </c>
      <c r="G13" s="13">
        <f>VLOOKUP(E13,[1]Sheet1!$C:$F,4,0)</f>
        <v>78.75</v>
      </c>
      <c r="H13" s="14">
        <f>VLOOKUP(E13,[1]Sheet1!$C:$H,6,0)</f>
        <v>72.05</v>
      </c>
      <c r="I13" s="18">
        <f>VLOOKUP(E13,[1]Sheet1!$C:$I,7,0)</f>
        <v>10</v>
      </c>
      <c r="J13" s="18" t="s">
        <v>14</v>
      </c>
    </row>
    <row r="14" s="3" customFormat="1" ht="30" customHeight="1" spans="1:10">
      <c r="A14" s="9">
        <v>11</v>
      </c>
      <c r="B14" s="10"/>
      <c r="C14" s="10"/>
      <c r="D14" s="10"/>
      <c r="E14" s="11" t="s">
        <v>24</v>
      </c>
      <c r="F14" s="12">
        <f>VLOOKUP(E14,[1]Sheet1!$C:$G,5,0)</f>
        <v>60</v>
      </c>
      <c r="G14" s="13">
        <f>VLOOKUP(E14,[1]Sheet1!$C:$F,4,0)</f>
        <v>76.83</v>
      </c>
      <c r="H14" s="14">
        <f>VLOOKUP(E14,[1]Sheet1!$C:$H,6,0)</f>
        <v>70.098</v>
      </c>
      <c r="I14" s="18">
        <f>VLOOKUP(E14,[1]Sheet1!$C:$I,7,0)</f>
        <v>11</v>
      </c>
      <c r="J14" s="18" t="s">
        <v>14</v>
      </c>
    </row>
    <row r="15" s="1" customFormat="1" ht="30" customHeight="1" spans="1:10">
      <c r="A15" s="9">
        <v>12</v>
      </c>
      <c r="B15" s="15" t="s">
        <v>25</v>
      </c>
      <c r="C15" s="15">
        <v>202511</v>
      </c>
      <c r="D15" s="15">
        <v>3</v>
      </c>
      <c r="E15" s="11">
        <v>202511001</v>
      </c>
      <c r="F15" s="12">
        <f>VLOOKUP(E15,[1]Sheet1!$C:$G,5,0)</f>
        <v>70</v>
      </c>
      <c r="G15" s="13">
        <f>VLOOKUP(E15,[1]Sheet1!$C:$F,4,0)</f>
        <v>77</v>
      </c>
      <c r="H15" s="14">
        <f>VLOOKUP(E15,[1]Sheet1!$C:$H,6,0)</f>
        <v>74.2</v>
      </c>
      <c r="I15" s="18">
        <f>VLOOKUP(E15,[1]Sheet1!$C:$I,7,0)</f>
        <v>1</v>
      </c>
      <c r="J15" s="18" t="s">
        <v>14</v>
      </c>
    </row>
    <row r="16" s="1" customFormat="1" ht="30" customHeight="1" spans="1:10">
      <c r="A16" s="9">
        <v>13</v>
      </c>
      <c r="B16" s="16"/>
      <c r="C16" s="16"/>
      <c r="D16" s="16"/>
      <c r="E16" s="11" t="s">
        <v>26</v>
      </c>
      <c r="F16" s="12">
        <f>VLOOKUP(E16,[1]Sheet1!$C:$G,5,0)</f>
        <v>66</v>
      </c>
      <c r="G16" s="13">
        <f>VLOOKUP(E16,[1]Sheet1!$C:$F,4,0)</f>
        <v>73</v>
      </c>
      <c r="H16" s="14">
        <f>VLOOKUP(E16,[1]Sheet1!$C:$H,6,0)</f>
        <v>70.2</v>
      </c>
      <c r="I16" s="18">
        <f>VLOOKUP(E16,[1]Sheet1!$C:$I,7,0)</f>
        <v>2</v>
      </c>
      <c r="J16" s="18" t="s">
        <v>14</v>
      </c>
    </row>
    <row r="17" s="1" customFormat="1" ht="30" customHeight="1" spans="1:10">
      <c r="A17" s="9">
        <v>14</v>
      </c>
      <c r="B17" s="16"/>
      <c r="C17" s="16"/>
      <c r="D17" s="16"/>
      <c r="E17" s="11" t="s">
        <v>27</v>
      </c>
      <c r="F17" s="12">
        <f>VLOOKUP(E17,[1]Sheet1!$C:$G,5,0)</f>
        <v>61</v>
      </c>
      <c r="G17" s="13">
        <f>VLOOKUP(E17,[1]Sheet1!$C:$F,4,0)</f>
        <v>76.33</v>
      </c>
      <c r="H17" s="14">
        <f>VLOOKUP(E17,[1]Sheet1!$C:$H,6,0)</f>
        <v>70.19</v>
      </c>
      <c r="I17" s="18">
        <f>VLOOKUP(E17,[1]Sheet1!$C:$I,7,0)</f>
        <v>3</v>
      </c>
      <c r="J17" s="18" t="s">
        <v>14</v>
      </c>
    </row>
    <row r="18" s="1" customFormat="1" ht="30" customHeight="1" spans="1:10">
      <c r="A18" s="9">
        <v>15</v>
      </c>
      <c r="B18" s="16"/>
      <c r="C18" s="16"/>
      <c r="D18" s="16"/>
      <c r="E18" s="11" t="s">
        <v>28</v>
      </c>
      <c r="F18" s="12">
        <f>VLOOKUP(E18,[1]Sheet1!$C:$G,5,0)</f>
        <v>61</v>
      </c>
      <c r="G18" s="13">
        <f>VLOOKUP(E18,[1]Sheet1!$C:$F,4,0)</f>
        <v>65.5</v>
      </c>
      <c r="H18" s="14">
        <f>VLOOKUP(E18,[1]Sheet1!$C:$H,6,0)</f>
        <v>63.7</v>
      </c>
      <c r="I18" s="18">
        <f>VLOOKUP(E18,[1]Sheet1!$C:$I,7,0)</f>
        <v>4</v>
      </c>
      <c r="J18" s="18" t="s">
        <v>29</v>
      </c>
    </row>
    <row r="19" s="1" customFormat="1" ht="48" customHeight="1" spans="1:10">
      <c r="A19" s="9">
        <v>16</v>
      </c>
      <c r="B19" s="10" t="s">
        <v>30</v>
      </c>
      <c r="C19" s="10">
        <v>202515</v>
      </c>
      <c r="D19" s="10">
        <v>2</v>
      </c>
      <c r="E19" s="11" t="s">
        <v>31</v>
      </c>
      <c r="F19" s="12">
        <f>VLOOKUP(E19,[1]Sheet1!$C:$G,5,0)</f>
        <v>65</v>
      </c>
      <c r="G19" s="13">
        <f>VLOOKUP(E19,[1]Sheet1!$C:$F,4,0)</f>
        <v>75</v>
      </c>
      <c r="H19" s="14">
        <f>VLOOKUP(E19,[1]Sheet1!$C:$H,6,0)</f>
        <v>71</v>
      </c>
      <c r="I19" s="18">
        <f>VLOOKUP(E19,[1]Sheet1!$C:$I,7,0)</f>
        <v>1</v>
      </c>
      <c r="J19" s="18" t="s">
        <v>14</v>
      </c>
    </row>
    <row r="20" s="1" customFormat="1" ht="30" customHeight="1" spans="1:10">
      <c r="A20" s="17" t="s">
        <v>32</v>
      </c>
      <c r="I20" s="19"/>
      <c r="J20" s="2"/>
    </row>
  </sheetData>
  <mergeCells count="8">
    <mergeCell ref="A1:J1"/>
    <mergeCell ref="A2:J2"/>
    <mergeCell ref="B4:B14"/>
    <mergeCell ref="B15:B18"/>
    <mergeCell ref="C4:C14"/>
    <mergeCell ref="C15:C18"/>
    <mergeCell ref="D4:D14"/>
    <mergeCell ref="D15:D18"/>
  </mergeCells>
  <pageMargins left="0.75" right="0.75" top="1" bottom="1" header="0.5" footer="0.5"/>
  <pageSetup paperSize="9" scale="9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Hweny</cp:lastModifiedBy>
  <dcterms:created xsi:type="dcterms:W3CDTF">2025-07-08T08:39:46Z</dcterms:created>
  <dcterms:modified xsi:type="dcterms:W3CDTF">2025-07-08T09:12:03Z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0CCF4451324E440AB6B3B72381C8D52D_13</vt:lpwstr>
  </property>
  <property fmtid="{D5CDD505-2E9C-101B-9397-08002B2CF9AE}" pid="3" name="KSOProductBuildVer">
    <vt:lpwstr>2052-12.1.0.20305</vt:lpwstr>
  </property>
</Properties>
</file>