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4085"/>
  </bookViews>
  <sheets>
    <sheet name="Sheet1" sheetId="1" r:id="rId1"/>
  </sheets>
  <definedNames>
    <definedName name="_xlnm._FilterDatabase" localSheetId="0" hidden="1">Sheet1!$A$3:$R$22</definedName>
  </definedNames>
  <calcPr calcId="144525"/>
</workbook>
</file>

<file path=xl/sharedStrings.xml><?xml version="1.0" encoding="utf-8"?>
<sst xmlns="http://schemas.openxmlformats.org/spreadsheetml/2006/main" count="175" uniqueCount="98">
  <si>
    <t>附件3</t>
  </si>
  <si>
    <t>博罗县光伏扶贫项目统计表（补差具体情况）</t>
  </si>
  <si>
    <t>序号</t>
  </si>
  <si>
    <t>所在县区</t>
  </si>
  <si>
    <t>所在乡镇、街道</t>
  </si>
  <si>
    <t>所在村、居委</t>
  </si>
  <si>
    <t>用户编号</t>
  </si>
  <si>
    <t>项目名称</t>
  </si>
  <si>
    <t>项目地点</t>
  </si>
  <si>
    <t>并网发电时间</t>
  </si>
  <si>
    <t>并网方式</t>
  </si>
  <si>
    <t>发电量</t>
  </si>
  <si>
    <t>购电量</t>
  </si>
  <si>
    <t>实际购电单价</t>
  </si>
  <si>
    <t>实际购电总价</t>
  </si>
  <si>
    <t>是否已支付到村</t>
  </si>
  <si>
    <t>应补至购电单价</t>
  </si>
  <si>
    <t>应补至购电总价（购电量*0.98）</t>
  </si>
  <si>
    <t>财政应补贴电价金额（应补至购电总价-实际购电总价）</t>
  </si>
  <si>
    <t>是否使用扶贫资金</t>
  </si>
  <si>
    <t>博罗县</t>
  </si>
  <si>
    <t>杨村镇</t>
  </si>
  <si>
    <t>埔连村</t>
  </si>
  <si>
    <t>0313040064856894</t>
  </si>
  <si>
    <t>博罗县杨村镇埔连村58.63KW光伏发电项目</t>
  </si>
  <si>
    <t>博罗县杨村镇埔连村埔联小学内</t>
  </si>
  <si>
    <t>全额上网</t>
  </si>
  <si>
    <t>是</t>
  </si>
  <si>
    <t>陈村村</t>
  </si>
  <si>
    <t>0313040064855657</t>
  </si>
  <si>
    <t>博罗县杨村镇陈村村24.31KW光伏发电项目</t>
  </si>
  <si>
    <t>博罗县杨村镇陈村村（原陈村小学楼顶）</t>
  </si>
  <si>
    <t>石坝镇</t>
  </si>
  <si>
    <t>石坝村</t>
  </si>
  <si>
    <t>0313040060882064</t>
  </si>
  <si>
    <t>石坝镇石坝村50.16kw光伏发电项目</t>
  </si>
  <si>
    <t>石坝镇石坝村村委厂房楼顶</t>
  </si>
  <si>
    <t>否</t>
  </si>
  <si>
    <t>红星村</t>
  </si>
  <si>
    <t>0313040138991303</t>
  </si>
  <si>
    <t>石坝镇红星村20kw光伏发电项目</t>
  </si>
  <si>
    <t>石坝镇红星村红星小学楼顶</t>
  </si>
  <si>
    <t>余量上网</t>
  </si>
  <si>
    <t>石联村</t>
  </si>
  <si>
    <t>0313001300641988</t>
  </si>
  <si>
    <t>石坝镇石联村15kw光伏发电项目</t>
  </si>
  <si>
    <t>石坝镇石联村村委楼顶</t>
  </si>
  <si>
    <t>坦田村</t>
  </si>
  <si>
    <t>0313040060638016</t>
  </si>
  <si>
    <t>石坝镇坦田村31.08kw光伏发电项目</t>
  </si>
  <si>
    <t>石坝镇坦田村坦田小学楼顶</t>
  </si>
  <si>
    <t>杨侨镇</t>
  </si>
  <si>
    <t>朝田办事处</t>
  </si>
  <si>
    <t>0313040152202794</t>
  </si>
  <si>
    <t>杨侨镇朝田办事处（一期）光伏发电项目</t>
  </si>
  <si>
    <t>博罗县杨侨镇朝田办事处原朝田小学旁</t>
  </si>
  <si>
    <t>湖镇镇</t>
  </si>
  <si>
    <t>县农业科技示范场</t>
  </si>
  <si>
    <t>0313040061029444</t>
  </si>
  <si>
    <t>博罗县航天农业观光园项目光伏发电工程</t>
  </si>
  <si>
    <t>博罗县湖镇镇下村农场南区停车场</t>
  </si>
  <si>
    <t>0313040061082625</t>
  </si>
  <si>
    <t>博罗县农业科技示范园停车场光伏发电建设项目</t>
  </si>
  <si>
    <t>博罗县湖镇镇下村农场北区停车场</t>
  </si>
  <si>
    <t>塘下村</t>
  </si>
  <si>
    <t>湖镇镇塘下村20KW光伏发电项目</t>
  </si>
  <si>
    <t>湖镇镇塘下村塘下小学教学楼顶</t>
  </si>
  <si>
    <t>新围村</t>
  </si>
  <si>
    <t>0313040149581066</t>
  </si>
  <si>
    <t>博罗县湖镇镇新围村村委办公楼29KW分布式光伏扶贫项目</t>
  </si>
  <si>
    <t>博罗县湖镇镇新围村村委会办公楼</t>
  </si>
  <si>
    <t>三水村</t>
  </si>
  <si>
    <t>0313000042446444</t>
  </si>
  <si>
    <t>博罗县湖镇镇三水村45KW光伏发电项目</t>
  </si>
  <si>
    <t>博罗县湖镇镇三水村村委大楼</t>
  </si>
  <si>
    <t>麻陂镇</t>
  </si>
  <si>
    <t>洪湖村</t>
  </si>
  <si>
    <t>0313040032858772</t>
  </si>
  <si>
    <t>博罗县麻陂镇洪湖村98kw光伏发电项目</t>
  </si>
  <si>
    <t>博罗县麻陂镇洪湖村民委员会办公楼顶</t>
  </si>
  <si>
    <t>观音阁镇</t>
  </si>
  <si>
    <t>菱湖村</t>
  </si>
  <si>
    <t>03130010000221866195</t>
  </si>
  <si>
    <t>黄悦强10KW光伏发电项目</t>
  </si>
  <si>
    <t>菱湖村黄悦强家楼顶</t>
  </si>
  <si>
    <t>03130010000221857097</t>
  </si>
  <si>
    <t>黄流明10KW光伏发电项目</t>
  </si>
  <si>
    <t>菱湖村黄流明家楼顶</t>
  </si>
  <si>
    <t>03130010000221857096</t>
  </si>
  <si>
    <t>孙权英10KW光伏发电项目</t>
  </si>
  <si>
    <t>菱湖村孙权英家楼顶</t>
  </si>
  <si>
    <t>十字路村</t>
  </si>
  <si>
    <t>0313006194002921</t>
  </si>
  <si>
    <t>博罗县观音阁镇十字路村贫困户王惠光4KW光伏发电项目</t>
  </si>
  <si>
    <t>博罗县观音阁镇十字路村贫困户王惠光家楼顶</t>
  </si>
  <si>
    <t>2017年12月</t>
  </si>
  <si>
    <t>合计</t>
  </si>
  <si>
    <t>备注：统计时间从并网发电起截至2019年1月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</si>
</sst>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);[Red]\(0\)"/>
    <numFmt numFmtId="177" formatCode="0_ "/>
    <numFmt numFmtId="178" formatCode="yyyy&quot;年&quot;m&quot;月&quot;d&quot;日&quot;;@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b/>
      <sz val="16"/>
      <color rgb="FFFF0000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7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30" fillId="11" borderId="9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8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31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57" fontId="2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 quotePrefix="1">
      <alignment horizontal="center" vertical="center" wrapText="1"/>
    </xf>
    <xf numFmtId="0" fontId="2" fillId="0" borderId="2" xfId="0" applyFont="1" applyFill="1" applyBorder="1" applyAlignment="1" quotePrefix="1">
      <alignment horizontal="center" vertical="center"/>
    </xf>
    <xf numFmtId="176" fontId="2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2"/>
  <sheetViews>
    <sheetView tabSelected="1" workbookViewId="0">
      <selection activeCell="P6" sqref="P6"/>
    </sheetView>
  </sheetViews>
  <sheetFormatPr defaultColWidth="9" defaultRowHeight="13.5"/>
  <cols>
    <col min="1" max="1" width="4.25" style="2" customWidth="1"/>
    <col min="2" max="2" width="6.625" style="2" customWidth="1"/>
    <col min="3" max="3" width="6.25" style="2" customWidth="1"/>
    <col min="4" max="4" width="7.05833333333333" style="2" customWidth="1"/>
    <col min="5" max="5" width="15.875" style="3" customWidth="1"/>
    <col min="6" max="6" width="15" style="2" customWidth="1"/>
    <col min="7" max="7" width="14" style="2" customWidth="1"/>
    <col min="8" max="8" width="11.875" style="2" customWidth="1"/>
    <col min="9" max="9" width="8.5" style="2" customWidth="1"/>
    <col min="10" max="10" width="7.25" style="2" customWidth="1"/>
    <col min="11" max="11" width="7.5" style="4" customWidth="1"/>
    <col min="12" max="12" width="7.75" style="4" customWidth="1"/>
    <col min="13" max="13" width="9.625" style="4" customWidth="1"/>
    <col min="14" max="14" width="7.125" style="4" customWidth="1"/>
    <col min="15" max="15" width="7" style="4" customWidth="1"/>
    <col min="16" max="16" width="11.125" style="5" customWidth="1"/>
    <col min="17" max="17" width="11.625" style="2" customWidth="1"/>
    <col min="18" max="20" width="10.375"/>
  </cols>
  <sheetData>
    <row r="1" spans="1:9">
      <c r="A1" s="6" t="s">
        <v>0</v>
      </c>
      <c r="B1" s="6"/>
      <c r="C1" s="6"/>
      <c r="D1" s="6"/>
      <c r="E1" s="7"/>
      <c r="F1" s="6"/>
      <c r="G1" s="6"/>
      <c r="H1" s="6"/>
      <c r="I1" s="6"/>
    </row>
    <row r="2" ht="24" customHeight="1" spans="1:17">
      <c r="A2" s="8" t="s">
        <v>1</v>
      </c>
      <c r="B2" s="8"/>
      <c r="C2" s="8"/>
      <c r="D2" s="8"/>
      <c r="E2" s="9"/>
      <c r="F2" s="8"/>
      <c r="G2" s="8"/>
      <c r="H2" s="8"/>
      <c r="I2" s="8"/>
      <c r="J2" s="8"/>
      <c r="K2" s="8"/>
      <c r="L2" s="8"/>
      <c r="M2" s="8"/>
      <c r="N2" s="8"/>
      <c r="O2" s="8"/>
      <c r="P2" s="24"/>
      <c r="Q2" s="8"/>
    </row>
    <row r="3" s="1" customFormat="1" ht="45" spans="1:18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25" t="s">
        <v>16</v>
      </c>
      <c r="P3" s="26" t="s">
        <v>17</v>
      </c>
      <c r="Q3" s="26" t="s">
        <v>18</v>
      </c>
      <c r="R3" s="11" t="s">
        <v>19</v>
      </c>
    </row>
    <row r="4" ht="22.5" spans="1:18">
      <c r="A4" s="12">
        <v>1</v>
      </c>
      <c r="B4" s="12" t="s">
        <v>20</v>
      </c>
      <c r="C4" s="12" t="s">
        <v>21</v>
      </c>
      <c r="D4" s="12" t="s">
        <v>22</v>
      </c>
      <c r="E4" s="13" t="s">
        <v>23</v>
      </c>
      <c r="F4" s="14" t="s">
        <v>24</v>
      </c>
      <c r="G4" s="14" t="s">
        <v>25</v>
      </c>
      <c r="H4" s="15">
        <v>43119</v>
      </c>
      <c r="I4" s="15" t="s">
        <v>26</v>
      </c>
      <c r="J4" s="27">
        <v>55968</v>
      </c>
      <c r="K4" s="28">
        <v>55968</v>
      </c>
      <c r="L4" s="19">
        <v>0.65865</v>
      </c>
      <c r="M4" s="28">
        <v>36863.57</v>
      </c>
      <c r="N4" s="28" t="s">
        <v>27</v>
      </c>
      <c r="O4" s="28">
        <v>0.98</v>
      </c>
      <c r="P4" s="19">
        <f>K4*O4</f>
        <v>54848.64</v>
      </c>
      <c r="Q4" s="19">
        <f>P4-M4</f>
        <v>17985.07</v>
      </c>
      <c r="R4" s="19" t="s">
        <v>27</v>
      </c>
    </row>
    <row r="5" ht="33.75" spans="1:18">
      <c r="A5" s="12">
        <v>2</v>
      </c>
      <c r="B5" s="12" t="s">
        <v>20</v>
      </c>
      <c r="C5" s="12" t="s">
        <v>21</v>
      </c>
      <c r="D5" s="12" t="s">
        <v>28</v>
      </c>
      <c r="E5" s="13" t="s">
        <v>29</v>
      </c>
      <c r="F5" s="14" t="s">
        <v>30</v>
      </c>
      <c r="G5" s="14" t="s">
        <v>31</v>
      </c>
      <c r="H5" s="15">
        <v>43119</v>
      </c>
      <c r="I5" s="15" t="s">
        <v>26</v>
      </c>
      <c r="J5" s="27">
        <v>25326</v>
      </c>
      <c r="K5" s="28">
        <v>25326</v>
      </c>
      <c r="L5" s="19">
        <v>0.66452</v>
      </c>
      <c r="M5" s="28">
        <v>16829.69</v>
      </c>
      <c r="N5" s="28" t="s">
        <v>27</v>
      </c>
      <c r="O5" s="28">
        <v>0.98</v>
      </c>
      <c r="P5" s="19">
        <f>K5*O5</f>
        <v>24819.48</v>
      </c>
      <c r="Q5" s="19">
        <f>P5-M5</f>
        <v>7989.79</v>
      </c>
      <c r="R5" s="19" t="s">
        <v>27</v>
      </c>
    </row>
    <row r="6" ht="22.5" spans="1:18">
      <c r="A6" s="12">
        <v>3</v>
      </c>
      <c r="B6" s="12" t="s">
        <v>20</v>
      </c>
      <c r="C6" s="12" t="s">
        <v>32</v>
      </c>
      <c r="D6" s="12" t="s">
        <v>33</v>
      </c>
      <c r="E6" s="30" t="s">
        <v>34</v>
      </c>
      <c r="F6" s="17" t="s">
        <v>35</v>
      </c>
      <c r="G6" s="17" t="s">
        <v>36</v>
      </c>
      <c r="H6" s="18">
        <v>43091</v>
      </c>
      <c r="I6" s="15" t="s">
        <v>26</v>
      </c>
      <c r="J6" s="27">
        <v>49843</v>
      </c>
      <c r="K6" s="28">
        <v>49843</v>
      </c>
      <c r="L6" s="19">
        <v>0.75145</v>
      </c>
      <c r="M6" s="28">
        <v>37454.58</v>
      </c>
      <c r="N6" s="28" t="s">
        <v>27</v>
      </c>
      <c r="O6" s="28">
        <v>0.98</v>
      </c>
      <c r="P6" s="19">
        <f>K6*O6</f>
        <v>48846.14</v>
      </c>
      <c r="Q6" s="19">
        <f>P6-M6</f>
        <v>11391.56</v>
      </c>
      <c r="R6" s="19" t="s">
        <v>37</v>
      </c>
    </row>
    <row r="7" ht="22.5" spans="1:18">
      <c r="A7" s="12">
        <v>4</v>
      </c>
      <c r="B7" s="12" t="s">
        <v>20</v>
      </c>
      <c r="C7" s="12" t="s">
        <v>32</v>
      </c>
      <c r="D7" s="12" t="s">
        <v>38</v>
      </c>
      <c r="E7" s="30" t="s">
        <v>39</v>
      </c>
      <c r="F7" s="17" t="s">
        <v>40</v>
      </c>
      <c r="G7" s="17" t="s">
        <v>41</v>
      </c>
      <c r="H7" s="18">
        <v>42874</v>
      </c>
      <c r="I7" s="15" t="s">
        <v>42</v>
      </c>
      <c r="J7" s="27">
        <v>39424</v>
      </c>
      <c r="K7" s="28">
        <v>34874</v>
      </c>
      <c r="L7" s="19">
        <v>0.80779</v>
      </c>
      <c r="M7" s="28">
        <v>28170.79</v>
      </c>
      <c r="N7" s="28" t="s">
        <v>27</v>
      </c>
      <c r="O7" s="28">
        <v>0.98</v>
      </c>
      <c r="P7" s="19">
        <f>K7*O7</f>
        <v>34176.52</v>
      </c>
      <c r="Q7" s="19">
        <f>P7-M7</f>
        <v>6005.73</v>
      </c>
      <c r="R7" s="19" t="s">
        <v>37</v>
      </c>
    </row>
    <row r="8" ht="24" customHeight="1" spans="1:18">
      <c r="A8" s="12">
        <v>5</v>
      </c>
      <c r="B8" s="12" t="s">
        <v>20</v>
      </c>
      <c r="C8" s="12" t="s">
        <v>32</v>
      </c>
      <c r="D8" s="12" t="s">
        <v>43</v>
      </c>
      <c r="E8" s="30" t="s">
        <v>44</v>
      </c>
      <c r="F8" s="17" t="s">
        <v>45</v>
      </c>
      <c r="G8" s="17" t="s">
        <v>46</v>
      </c>
      <c r="H8" s="18">
        <v>42919</v>
      </c>
      <c r="I8" s="15" t="s">
        <v>42</v>
      </c>
      <c r="J8" s="27">
        <v>12688</v>
      </c>
      <c r="K8" s="28">
        <v>11806</v>
      </c>
      <c r="L8" s="19">
        <v>0.74724</v>
      </c>
      <c r="M8" s="28">
        <v>8821.87</v>
      </c>
      <c r="N8" s="29" t="s">
        <v>27</v>
      </c>
      <c r="O8" s="28">
        <v>0.98</v>
      </c>
      <c r="P8" s="19">
        <f>SUM(K8*O8)</f>
        <v>11569.88</v>
      </c>
      <c r="Q8" s="19">
        <f>SUM(P8-M8)</f>
        <v>2748.01</v>
      </c>
      <c r="R8" s="19" t="s">
        <v>37</v>
      </c>
    </row>
    <row r="9" ht="22.5" spans="1:18">
      <c r="A9" s="12">
        <v>6</v>
      </c>
      <c r="B9" s="12" t="s">
        <v>20</v>
      </c>
      <c r="C9" s="12" t="s">
        <v>32</v>
      </c>
      <c r="D9" s="12" t="s">
        <v>47</v>
      </c>
      <c r="E9" s="31" t="s">
        <v>48</v>
      </c>
      <c r="F9" s="17" t="s">
        <v>49</v>
      </c>
      <c r="G9" s="17" t="s">
        <v>50</v>
      </c>
      <c r="H9" s="18">
        <v>43076</v>
      </c>
      <c r="I9" s="15" t="s">
        <v>26</v>
      </c>
      <c r="J9" s="27">
        <v>43621</v>
      </c>
      <c r="K9" s="28">
        <v>43621</v>
      </c>
      <c r="L9" s="19">
        <v>0.75106</v>
      </c>
      <c r="M9" s="28">
        <v>32761.8</v>
      </c>
      <c r="N9" s="28" t="s">
        <v>27</v>
      </c>
      <c r="O9" s="28">
        <v>0.98</v>
      </c>
      <c r="P9" s="19">
        <f t="shared" ref="P9:P20" si="0">K9*O9</f>
        <v>42748.58</v>
      </c>
      <c r="Q9" s="19">
        <f t="shared" ref="Q9:Q20" si="1">P9-M9</f>
        <v>9986.78</v>
      </c>
      <c r="R9" s="19" t="s">
        <v>37</v>
      </c>
    </row>
    <row r="10" ht="33.75" spans="1:18">
      <c r="A10" s="12">
        <v>7</v>
      </c>
      <c r="B10" s="12" t="s">
        <v>20</v>
      </c>
      <c r="C10" s="12" t="s">
        <v>51</v>
      </c>
      <c r="D10" s="12" t="s">
        <v>52</v>
      </c>
      <c r="E10" s="13" t="s">
        <v>53</v>
      </c>
      <c r="F10" s="14" t="s">
        <v>54</v>
      </c>
      <c r="G10" s="14" t="s">
        <v>55</v>
      </c>
      <c r="H10" s="15">
        <v>43407</v>
      </c>
      <c r="I10" s="15" t="s">
        <v>26</v>
      </c>
      <c r="J10" s="27">
        <v>15909</v>
      </c>
      <c r="K10" s="28">
        <v>15909</v>
      </c>
      <c r="L10" s="19">
        <v>0.62155</v>
      </c>
      <c r="M10" s="28">
        <v>9888.26</v>
      </c>
      <c r="N10" s="28" t="s">
        <v>27</v>
      </c>
      <c r="O10" s="28">
        <v>0.98</v>
      </c>
      <c r="P10" s="19">
        <f t="shared" si="0"/>
        <v>15590.82</v>
      </c>
      <c r="Q10" s="19">
        <f t="shared" si="1"/>
        <v>5702.56</v>
      </c>
      <c r="R10" s="19" t="s">
        <v>37</v>
      </c>
    </row>
    <row r="11" ht="22.5" spans="1:18">
      <c r="A11" s="12">
        <v>8</v>
      </c>
      <c r="B11" s="12" t="s">
        <v>20</v>
      </c>
      <c r="C11" s="12" t="s">
        <v>56</v>
      </c>
      <c r="D11" s="12" t="s">
        <v>57</v>
      </c>
      <c r="E11" s="32" t="s">
        <v>58</v>
      </c>
      <c r="F11" s="14" t="s">
        <v>59</v>
      </c>
      <c r="G11" s="14" t="s">
        <v>60</v>
      </c>
      <c r="H11" s="15">
        <v>43107</v>
      </c>
      <c r="I11" s="15" t="s">
        <v>26</v>
      </c>
      <c r="J11" s="27">
        <v>414210</v>
      </c>
      <c r="K11" s="28">
        <v>414210</v>
      </c>
      <c r="L11" s="19">
        <v>0.68252</v>
      </c>
      <c r="M11" s="28">
        <v>282707.43</v>
      </c>
      <c r="N11" s="28" t="s">
        <v>27</v>
      </c>
      <c r="O11" s="28">
        <v>0.98</v>
      </c>
      <c r="P11" s="19">
        <f t="shared" si="0"/>
        <v>405925.8</v>
      </c>
      <c r="Q11" s="19">
        <f t="shared" si="1"/>
        <v>123218.37</v>
      </c>
      <c r="R11" s="19" t="s">
        <v>27</v>
      </c>
    </row>
    <row r="12" ht="33.75" spans="1:18">
      <c r="A12" s="12">
        <v>9</v>
      </c>
      <c r="B12" s="12" t="s">
        <v>20</v>
      </c>
      <c r="C12" s="12" t="s">
        <v>56</v>
      </c>
      <c r="D12" s="12" t="s">
        <v>57</v>
      </c>
      <c r="E12" s="32" t="s">
        <v>61</v>
      </c>
      <c r="F12" s="14" t="s">
        <v>62</v>
      </c>
      <c r="G12" s="14" t="s">
        <v>63</v>
      </c>
      <c r="H12" s="15">
        <v>43251</v>
      </c>
      <c r="I12" s="15" t="s">
        <v>42</v>
      </c>
      <c r="J12" s="27">
        <v>55365</v>
      </c>
      <c r="K12" s="28">
        <v>55260</v>
      </c>
      <c r="L12" s="19">
        <v>0.76759</v>
      </c>
      <c r="M12" s="28">
        <v>42417.26</v>
      </c>
      <c r="N12" s="28" t="s">
        <v>27</v>
      </c>
      <c r="O12" s="28">
        <v>0.98</v>
      </c>
      <c r="P12" s="19">
        <f t="shared" si="0"/>
        <v>54154.8</v>
      </c>
      <c r="Q12" s="19">
        <f t="shared" si="1"/>
        <v>11737.54</v>
      </c>
      <c r="R12" s="19" t="s">
        <v>27</v>
      </c>
    </row>
    <row r="13" ht="22.5" spans="1:18">
      <c r="A13" s="12">
        <v>10</v>
      </c>
      <c r="B13" s="12" t="s">
        <v>20</v>
      </c>
      <c r="C13" s="12" t="s">
        <v>56</v>
      </c>
      <c r="D13" s="12" t="s">
        <v>64</v>
      </c>
      <c r="E13" s="14">
        <v>313040074307252</v>
      </c>
      <c r="F13" s="14" t="s">
        <v>65</v>
      </c>
      <c r="G13" s="14" t="s">
        <v>66</v>
      </c>
      <c r="H13" s="15">
        <v>43216</v>
      </c>
      <c r="I13" s="15" t="s">
        <v>26</v>
      </c>
      <c r="J13" s="27">
        <v>18512</v>
      </c>
      <c r="K13" s="28">
        <v>18512</v>
      </c>
      <c r="L13" s="19">
        <v>0.66388</v>
      </c>
      <c r="M13" s="28">
        <v>12289.77</v>
      </c>
      <c r="N13" s="28" t="s">
        <v>27</v>
      </c>
      <c r="O13" s="28">
        <v>0.98</v>
      </c>
      <c r="P13" s="19">
        <f t="shared" si="0"/>
        <v>18141.76</v>
      </c>
      <c r="Q13" s="19">
        <f t="shared" si="1"/>
        <v>5851.99</v>
      </c>
      <c r="R13" s="19" t="s">
        <v>37</v>
      </c>
    </row>
    <row r="14" ht="33.75" spans="1:18">
      <c r="A14" s="12">
        <v>11</v>
      </c>
      <c r="B14" s="12" t="s">
        <v>20</v>
      </c>
      <c r="C14" s="12" t="s">
        <v>56</v>
      </c>
      <c r="D14" s="12" t="s">
        <v>67</v>
      </c>
      <c r="E14" s="14" t="s">
        <v>68</v>
      </c>
      <c r="F14" s="14" t="s">
        <v>69</v>
      </c>
      <c r="G14" s="14" t="s">
        <v>70</v>
      </c>
      <c r="H14" s="15">
        <v>43462</v>
      </c>
      <c r="I14" s="15" t="s">
        <v>26</v>
      </c>
      <c r="J14" s="27">
        <v>2799</v>
      </c>
      <c r="K14" s="28">
        <v>2799</v>
      </c>
      <c r="L14" s="19">
        <v>0.62155</v>
      </c>
      <c r="M14" s="28">
        <v>1739.72</v>
      </c>
      <c r="N14" s="28" t="s">
        <v>27</v>
      </c>
      <c r="O14" s="28">
        <v>0.98</v>
      </c>
      <c r="P14" s="19">
        <f t="shared" si="0"/>
        <v>2743.02</v>
      </c>
      <c r="Q14" s="19">
        <f t="shared" si="1"/>
        <v>1003.3</v>
      </c>
      <c r="R14" s="19" t="s">
        <v>37</v>
      </c>
    </row>
    <row r="15" ht="22.5" spans="1:18">
      <c r="A15" s="12">
        <v>12</v>
      </c>
      <c r="B15" s="12" t="s">
        <v>20</v>
      </c>
      <c r="C15" s="12" t="s">
        <v>56</v>
      </c>
      <c r="D15" s="12" t="s">
        <v>71</v>
      </c>
      <c r="E15" s="14" t="s">
        <v>72</v>
      </c>
      <c r="F15" s="14" t="s">
        <v>73</v>
      </c>
      <c r="G15" s="14" t="s">
        <v>74</v>
      </c>
      <c r="H15" s="15">
        <v>42887</v>
      </c>
      <c r="I15" s="15" t="s">
        <v>26</v>
      </c>
      <c r="J15" s="27">
        <v>86510</v>
      </c>
      <c r="K15" s="28">
        <v>86510</v>
      </c>
      <c r="L15" s="19">
        <v>0.75125</v>
      </c>
      <c r="M15" s="28">
        <v>64990.53</v>
      </c>
      <c r="N15" s="28" t="s">
        <v>27</v>
      </c>
      <c r="O15" s="28">
        <v>0.98</v>
      </c>
      <c r="P15" s="19">
        <f t="shared" si="0"/>
        <v>84779.8</v>
      </c>
      <c r="Q15" s="19">
        <f t="shared" si="1"/>
        <v>19789.27</v>
      </c>
      <c r="R15" s="19" t="s">
        <v>37</v>
      </c>
    </row>
    <row r="16" ht="33.75" spans="1:18">
      <c r="A16" s="12">
        <v>13</v>
      </c>
      <c r="B16" s="12" t="s">
        <v>20</v>
      </c>
      <c r="C16" s="12" t="s">
        <v>75</v>
      </c>
      <c r="D16" s="12" t="s">
        <v>76</v>
      </c>
      <c r="E16" s="13" t="s">
        <v>77</v>
      </c>
      <c r="F16" s="14" t="s">
        <v>78</v>
      </c>
      <c r="G16" s="14" t="s">
        <v>79</v>
      </c>
      <c r="H16" s="15">
        <v>42705</v>
      </c>
      <c r="I16" s="15" t="s">
        <v>26</v>
      </c>
      <c r="J16" s="27">
        <v>182386</v>
      </c>
      <c r="K16" s="28">
        <v>182386</v>
      </c>
      <c r="L16" s="19">
        <v>0.86419</v>
      </c>
      <c r="M16" s="28">
        <v>157616.85</v>
      </c>
      <c r="N16" s="28" t="s">
        <v>27</v>
      </c>
      <c r="O16" s="28">
        <v>0.98</v>
      </c>
      <c r="P16" s="19">
        <f t="shared" si="0"/>
        <v>178738.28</v>
      </c>
      <c r="Q16" s="19">
        <f t="shared" si="1"/>
        <v>21121.43</v>
      </c>
      <c r="R16" s="19" t="s">
        <v>37</v>
      </c>
    </row>
    <row r="17" ht="22.5" spans="1:18">
      <c r="A17" s="12">
        <v>14</v>
      </c>
      <c r="B17" s="12" t="s">
        <v>20</v>
      </c>
      <c r="C17" s="12" t="s">
        <v>80</v>
      </c>
      <c r="D17" s="12" t="s">
        <v>81</v>
      </c>
      <c r="E17" s="13" t="s">
        <v>82</v>
      </c>
      <c r="F17" s="14" t="s">
        <v>83</v>
      </c>
      <c r="G17" s="14" t="s">
        <v>84</v>
      </c>
      <c r="H17" s="20">
        <v>43280</v>
      </c>
      <c r="I17" s="20" t="s">
        <v>42</v>
      </c>
      <c r="J17" s="27">
        <v>2171</v>
      </c>
      <c r="K17" s="28">
        <v>2037</v>
      </c>
      <c r="L17" s="19">
        <v>0.69513</v>
      </c>
      <c r="M17" s="28">
        <v>1415.97</v>
      </c>
      <c r="N17" s="28" t="s">
        <v>27</v>
      </c>
      <c r="O17" s="28">
        <v>0.98</v>
      </c>
      <c r="P17" s="19">
        <f t="shared" si="0"/>
        <v>1996.26</v>
      </c>
      <c r="Q17" s="19">
        <f t="shared" si="1"/>
        <v>580.29</v>
      </c>
      <c r="R17" s="19" t="s">
        <v>37</v>
      </c>
    </row>
    <row r="18" ht="22.5" spans="1:18">
      <c r="A18" s="12">
        <v>15</v>
      </c>
      <c r="B18" s="12" t="s">
        <v>20</v>
      </c>
      <c r="C18" s="12" t="s">
        <v>80</v>
      </c>
      <c r="D18" s="12" t="s">
        <v>81</v>
      </c>
      <c r="E18" s="13" t="s">
        <v>85</v>
      </c>
      <c r="F18" s="14" t="s">
        <v>86</v>
      </c>
      <c r="G18" s="14" t="s">
        <v>87</v>
      </c>
      <c r="H18" s="20">
        <v>43405</v>
      </c>
      <c r="I18" s="20" t="s">
        <v>42</v>
      </c>
      <c r="J18" s="27">
        <v>8</v>
      </c>
      <c r="K18" s="28">
        <v>1165</v>
      </c>
      <c r="L18" s="19">
        <v>0.40413</v>
      </c>
      <c r="M18" s="4">
        <v>470.81</v>
      </c>
      <c r="N18" s="28" t="s">
        <v>27</v>
      </c>
      <c r="O18" s="28">
        <v>0.98</v>
      </c>
      <c r="P18" s="19">
        <f t="shared" si="0"/>
        <v>1141.7</v>
      </c>
      <c r="Q18" s="19">
        <f t="shared" si="1"/>
        <v>670.89</v>
      </c>
      <c r="R18" s="19" t="s">
        <v>37</v>
      </c>
    </row>
    <row r="19" ht="22.5" spans="1:18">
      <c r="A19" s="12">
        <v>16</v>
      </c>
      <c r="B19" s="12" t="s">
        <v>20</v>
      </c>
      <c r="C19" s="12" t="s">
        <v>80</v>
      </c>
      <c r="D19" s="12" t="s">
        <v>81</v>
      </c>
      <c r="E19" s="13" t="s">
        <v>88</v>
      </c>
      <c r="F19" s="14" t="s">
        <v>89</v>
      </c>
      <c r="G19" s="14" t="s">
        <v>90</v>
      </c>
      <c r="H19" s="20">
        <v>43280</v>
      </c>
      <c r="I19" s="20" t="s">
        <v>42</v>
      </c>
      <c r="J19" s="27">
        <v>1962</v>
      </c>
      <c r="K19" s="28">
        <v>1962</v>
      </c>
      <c r="L19" s="19">
        <v>0.67675</v>
      </c>
      <c r="M19" s="28">
        <v>1327.78</v>
      </c>
      <c r="N19" s="28" t="s">
        <v>27</v>
      </c>
      <c r="O19" s="28">
        <v>0.98</v>
      </c>
      <c r="P19" s="19">
        <f t="shared" si="0"/>
        <v>1922.76</v>
      </c>
      <c r="Q19" s="19">
        <f t="shared" si="1"/>
        <v>594.98</v>
      </c>
      <c r="R19" s="19" t="s">
        <v>37</v>
      </c>
    </row>
    <row r="20" ht="33.75" spans="1:18">
      <c r="A20" s="12">
        <v>17</v>
      </c>
      <c r="B20" s="12" t="s">
        <v>20</v>
      </c>
      <c r="C20" s="12" t="s">
        <v>80</v>
      </c>
      <c r="D20" s="12" t="s">
        <v>91</v>
      </c>
      <c r="E20" s="13" t="s">
        <v>92</v>
      </c>
      <c r="F20" s="14" t="s">
        <v>93</v>
      </c>
      <c r="G20" s="14" t="s">
        <v>94</v>
      </c>
      <c r="H20" s="21" t="s">
        <v>95</v>
      </c>
      <c r="I20" s="20" t="s">
        <v>42</v>
      </c>
      <c r="J20" s="27">
        <v>5462</v>
      </c>
      <c r="K20" s="28">
        <v>4791</v>
      </c>
      <c r="L20" s="19">
        <v>0.81161</v>
      </c>
      <c r="M20" s="28">
        <v>3888.42</v>
      </c>
      <c r="N20" s="28" t="s">
        <v>27</v>
      </c>
      <c r="O20" s="28">
        <v>0.98</v>
      </c>
      <c r="P20" s="19">
        <f t="shared" si="0"/>
        <v>4695.18</v>
      </c>
      <c r="Q20" s="19">
        <f t="shared" si="1"/>
        <v>806.76</v>
      </c>
      <c r="R20" s="19" t="s">
        <v>37</v>
      </c>
    </row>
    <row r="21" ht="24" customHeight="1" spans="1:18">
      <c r="A21" s="12">
        <v>17</v>
      </c>
      <c r="B21" s="12" t="s">
        <v>96</v>
      </c>
      <c r="C21" s="12"/>
      <c r="D21" s="12"/>
      <c r="E21" s="13"/>
      <c r="F21" s="14"/>
      <c r="G21" s="14"/>
      <c r="H21" s="13"/>
      <c r="I21" s="20"/>
      <c r="J21" s="27"/>
      <c r="K21" s="28"/>
      <c r="L21" s="28"/>
      <c r="M21" s="28">
        <f>SUM(M4:M20)</f>
        <v>739655.1</v>
      </c>
      <c r="N21" s="28"/>
      <c r="O21" s="28"/>
      <c r="P21" s="19">
        <f>SUM(P4:P20)</f>
        <v>986839.42</v>
      </c>
      <c r="Q21" s="28">
        <f>SUM(Q4:Q20)</f>
        <v>247184.32</v>
      </c>
      <c r="R21" s="19"/>
    </row>
    <row r="22" ht="21" customHeight="1" spans="1:5">
      <c r="A22" s="22" t="s">
        <v>97</v>
      </c>
      <c r="B22" s="22"/>
      <c r="C22" s="22"/>
      <c r="D22" s="22"/>
      <c r="E22" s="23"/>
    </row>
  </sheetData>
  <mergeCells count="1">
    <mergeCell ref="A2:Q2"/>
  </mergeCells>
  <dataValidations count="1">
    <dataValidation type="list" allowBlank="1" showInputMessage="1" showErrorMessage="1" sqref="I4 I5 I6 I7 I8 I9 I13 I14 I15 I16 I20 I21 I1:I3 I10:I12 I17:I19">
      <formula1>"自发自用,余量上网,全额上网"</formula1>
    </dataValidation>
  </dataValidations>
  <pageMargins left="0.751388888888889" right="0.236111111111111" top="0.472222222222222" bottom="0.826388888888889" header="0.236111111111111" footer="0.5"/>
  <pageSetup paperSize="9" scale="7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李彦慧子。</cp:lastModifiedBy>
  <dcterms:created xsi:type="dcterms:W3CDTF">2019-06-04T07:24:00Z</dcterms:created>
  <dcterms:modified xsi:type="dcterms:W3CDTF">2019-09-29T01:49:05Z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